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rigov.sharepoint.com/sites/dem-ep-oar/Shared Documents/Climate Change and Mobile Sources/Greenhouse Gas Inventory/Publications/2022 Inventory/"/>
    </mc:Choice>
  </mc:AlternateContent>
  <xr:revisionPtr revIDLastSave="16" documentId="8_{913F9E0D-B368-443F-97D2-621A80EF4D5A}" xr6:coauthVersionLast="47" xr6:coauthVersionMax="47" xr10:uidLastSave="{DB1E760C-604F-44F2-9CDD-EF172F6890DA}"/>
  <bookViews>
    <workbookView xWindow="28680" yWindow="-120" windowWidth="29040" windowHeight="15720" xr2:uid="{0EB74126-6006-4281-8E1E-33B98BF11751}"/>
  </bookViews>
  <sheets>
    <sheet name="Summary by Sector" sheetId="2" r:id="rId1"/>
    <sheet name="Summary by Gas" sheetId="3" r:id="rId2"/>
    <sheet name="Electricity Supplemental" sheetId="4" r:id="rId3"/>
  </sheets>
  <definedNames>
    <definedName name="MethGWP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H20" i="4" l="1"/>
  <c r="AG20" i="4"/>
  <c r="AF20" i="4"/>
  <c r="AE20" i="4"/>
  <c r="AD20" i="4"/>
  <c r="AC20" i="4"/>
  <c r="AB20" i="4"/>
  <c r="AA20" i="4"/>
  <c r="Z20" i="4"/>
  <c r="Y20" i="4"/>
  <c r="X20" i="4"/>
  <c r="W20" i="4"/>
  <c r="V20" i="4"/>
  <c r="U20" i="4"/>
  <c r="T20" i="4"/>
  <c r="S20" i="4"/>
  <c r="R20" i="4"/>
  <c r="Q20" i="4"/>
  <c r="P20" i="4"/>
  <c r="O20" i="4"/>
  <c r="N20" i="4"/>
  <c r="M20" i="4"/>
  <c r="L20" i="4"/>
  <c r="K20" i="4"/>
  <c r="J20" i="4"/>
  <c r="I20" i="4"/>
  <c r="H20" i="4"/>
  <c r="G20" i="4"/>
  <c r="F20" i="4"/>
  <c r="E20" i="4"/>
  <c r="D20" i="4"/>
  <c r="C20" i="4"/>
  <c r="B20" i="4"/>
  <c r="AH12" i="4"/>
  <c r="AG12" i="4"/>
  <c r="AF12" i="4"/>
  <c r="AE12" i="4"/>
  <c r="AD12" i="4"/>
  <c r="AC12" i="4"/>
  <c r="AB12" i="4"/>
  <c r="AA12" i="4"/>
  <c r="Z12" i="4"/>
  <c r="Y12" i="4"/>
  <c r="X12" i="4"/>
  <c r="W12" i="4"/>
  <c r="V12" i="4"/>
  <c r="U12" i="4"/>
  <c r="T12" i="4"/>
  <c r="S12" i="4"/>
  <c r="R12" i="4"/>
  <c r="Q12" i="4"/>
  <c r="P12" i="4"/>
  <c r="O12" i="4"/>
  <c r="N12" i="4"/>
  <c r="M12" i="4"/>
  <c r="L12" i="4"/>
  <c r="K12" i="4"/>
  <c r="J12" i="4"/>
  <c r="I12" i="4"/>
  <c r="H12" i="4"/>
  <c r="G12" i="4"/>
  <c r="F12" i="4"/>
  <c r="E12" i="4"/>
  <c r="D12" i="4"/>
  <c r="C12" i="4"/>
  <c r="B12" i="4"/>
  <c r="AH9" i="4"/>
  <c r="AG9" i="4"/>
  <c r="AF9" i="4"/>
  <c r="AE9" i="4"/>
  <c r="AD9" i="4"/>
  <c r="AC9" i="4"/>
  <c r="AB9" i="4"/>
  <c r="AA9" i="4"/>
  <c r="Z9" i="4"/>
  <c r="Y9" i="4"/>
  <c r="X9" i="4"/>
  <c r="W9" i="4"/>
  <c r="V9" i="4"/>
  <c r="U9" i="4"/>
  <c r="T9" i="4"/>
  <c r="S9" i="4"/>
  <c r="R9" i="4"/>
  <c r="Q9" i="4"/>
  <c r="P9" i="4"/>
  <c r="O9" i="4"/>
  <c r="N9" i="4"/>
  <c r="M9" i="4"/>
  <c r="L9" i="4"/>
  <c r="K9" i="4"/>
  <c r="J9" i="4"/>
  <c r="I9" i="4"/>
  <c r="H9" i="4"/>
  <c r="G9" i="4"/>
  <c r="F9" i="4"/>
  <c r="E9" i="4"/>
  <c r="D9" i="4"/>
  <c r="C9" i="4"/>
  <c r="B9" i="4"/>
  <c r="AH6" i="4"/>
  <c r="AG6" i="4"/>
  <c r="AF6" i="4"/>
  <c r="AE6" i="4"/>
  <c r="AD6" i="4"/>
  <c r="AC6" i="4"/>
  <c r="AB6" i="4"/>
  <c r="AA6" i="4"/>
  <c r="Z6" i="4"/>
  <c r="Y6" i="4"/>
  <c r="X6" i="4"/>
  <c r="W6" i="4"/>
  <c r="V6" i="4"/>
  <c r="U6" i="4"/>
  <c r="T6" i="4"/>
  <c r="S6" i="4"/>
  <c r="R6" i="4"/>
  <c r="Q6" i="4"/>
  <c r="P6" i="4"/>
  <c r="O6" i="4"/>
  <c r="N6" i="4"/>
  <c r="M6" i="4"/>
  <c r="L6" i="4"/>
  <c r="K6" i="4"/>
  <c r="J6" i="4"/>
  <c r="I6" i="4"/>
  <c r="H6" i="4"/>
  <c r="G6" i="4"/>
  <c r="F6" i="4"/>
  <c r="E6" i="4"/>
  <c r="D6" i="4"/>
  <c r="C6" i="4"/>
  <c r="B6" i="4"/>
  <c r="V5" i="4"/>
  <c r="U5" i="4"/>
  <c r="T5" i="4"/>
  <c r="AH4" i="4"/>
  <c r="AG4" i="4"/>
  <c r="AF4" i="4"/>
  <c r="AE4" i="4"/>
  <c r="AD4" i="4"/>
  <c r="AC4" i="4"/>
  <c r="AB4" i="4"/>
  <c r="AA4" i="4"/>
  <c r="Z4" i="4"/>
  <c r="Y4" i="4"/>
  <c r="X4" i="4"/>
  <c r="W4" i="4"/>
  <c r="V4" i="4"/>
  <c r="U4" i="4"/>
  <c r="T4" i="4"/>
  <c r="S4" i="4"/>
  <c r="R4" i="4"/>
  <c r="Q4" i="4"/>
  <c r="P4" i="4"/>
  <c r="O4" i="4"/>
  <c r="N4" i="4"/>
  <c r="M4" i="4"/>
  <c r="L4" i="4"/>
  <c r="K4" i="4"/>
  <c r="J4" i="4"/>
  <c r="I4" i="4"/>
  <c r="H4" i="4"/>
  <c r="G4" i="4"/>
  <c r="F4" i="4"/>
  <c r="E4" i="4"/>
  <c r="D4" i="4"/>
  <c r="C4" i="4"/>
  <c r="B4" i="4"/>
  <c r="AH3" i="4"/>
  <c r="AH5" i="4" s="1"/>
  <c r="AG3" i="4"/>
  <c r="AG5" i="4" s="1"/>
  <c r="AF3" i="4"/>
  <c r="AF5" i="4" s="1"/>
  <c r="AE3" i="4"/>
  <c r="AD3" i="4"/>
  <c r="AC3" i="4"/>
  <c r="AB3" i="4"/>
  <c r="AA3" i="4"/>
  <c r="Z3" i="4"/>
  <c r="Y3" i="4"/>
  <c r="Y5" i="4" s="1"/>
  <c r="X3" i="4"/>
  <c r="X5" i="4" s="1"/>
  <c r="W3" i="4"/>
  <c r="W5" i="4" s="1"/>
  <c r="V3" i="4"/>
  <c r="U3" i="4"/>
  <c r="T3" i="4"/>
  <c r="S3" i="4"/>
  <c r="R3" i="4"/>
  <c r="Q3" i="4"/>
  <c r="P3" i="4"/>
  <c r="O3" i="4"/>
  <c r="N3" i="4"/>
  <c r="M3" i="4"/>
  <c r="M5" i="4" s="1"/>
  <c r="L3" i="4"/>
  <c r="L5" i="4" s="1"/>
  <c r="K3" i="4"/>
  <c r="K5" i="4" s="1"/>
  <c r="J3" i="4"/>
  <c r="J5" i="4" s="1"/>
  <c r="I3" i="4"/>
  <c r="I5" i="4" s="1"/>
  <c r="H3" i="4"/>
  <c r="H5" i="4" s="1"/>
  <c r="G3" i="4"/>
  <c r="F3" i="4"/>
  <c r="E3" i="4"/>
  <c r="D3" i="4"/>
  <c r="C3" i="4"/>
  <c r="B3" i="4"/>
  <c r="V6" i="3"/>
  <c r="T6" i="3"/>
  <c r="T10" i="3" s="1"/>
  <c r="H6" i="3"/>
  <c r="AG6" i="3"/>
  <c r="AC6" i="3"/>
  <c r="Q6" i="3"/>
  <c r="E6" i="3"/>
  <c r="W22" i="2"/>
  <c r="O22" i="2"/>
  <c r="C22" i="2"/>
  <c r="AH22" i="2"/>
  <c r="AG22" i="2"/>
  <c r="AF22" i="2"/>
  <c r="X22" i="2"/>
  <c r="V22" i="2"/>
  <c r="U22" i="2"/>
  <c r="T22" i="2"/>
  <c r="M22" i="2"/>
  <c r="L22" i="2"/>
  <c r="J22" i="2"/>
  <c r="I22" i="2"/>
  <c r="H22" i="2"/>
  <c r="Z22" i="2"/>
  <c r="Y22" i="2"/>
  <c r="W19" i="2"/>
  <c r="O19" i="2"/>
  <c r="AD19" i="2"/>
  <c r="AB19" i="2"/>
  <c r="Y19" i="2"/>
  <c r="N19" i="2"/>
  <c r="M19" i="2"/>
  <c r="F19" i="2"/>
  <c r="AA19" i="2"/>
  <c r="Z19" i="2"/>
  <c r="P19" i="2"/>
  <c r="H13" i="2"/>
  <c r="V13" i="2"/>
  <c r="R13" i="2"/>
  <c r="J13" i="2"/>
  <c r="I13" i="2"/>
  <c r="G13" i="2"/>
  <c r="I4" i="2"/>
  <c r="I3" i="2" s="1"/>
  <c r="AD4" i="2"/>
  <c r="S4" i="2"/>
  <c r="R4" i="2"/>
  <c r="R3" i="2" s="1"/>
  <c r="F4" i="2"/>
  <c r="F3" i="2" s="1"/>
  <c r="E4" i="2"/>
  <c r="E3" i="2" s="1"/>
  <c r="B4" i="2"/>
  <c r="B3" i="2" s="1"/>
  <c r="AC10" i="3" l="1"/>
  <c r="D4" i="2"/>
  <c r="D3" i="2" s="1"/>
  <c r="P4" i="2"/>
  <c r="P3" i="2" s="1"/>
  <c r="AB4" i="2"/>
  <c r="AB3" i="2" s="1"/>
  <c r="G4" i="2"/>
  <c r="G3" i="2" s="1"/>
  <c r="C6" i="3"/>
  <c r="O6" i="3"/>
  <c r="AA6" i="3"/>
  <c r="I6" i="3"/>
  <c r="I10" i="3" s="1"/>
  <c r="Q10" i="3"/>
  <c r="Q4" i="2"/>
  <c r="Q3" i="2" s="1"/>
  <c r="AC4" i="2"/>
  <c r="AC3" i="2" s="1"/>
  <c r="H4" i="2"/>
  <c r="H3" i="2" s="1"/>
  <c r="B13" i="2"/>
  <c r="N13" i="2"/>
  <c r="Z13" i="2"/>
  <c r="E13" i="2"/>
  <c r="Q13" i="2"/>
  <c r="AC13" i="2"/>
  <c r="K19" i="2"/>
  <c r="K22" i="2"/>
  <c r="N22" i="2"/>
  <c r="D6" i="3"/>
  <c r="P6" i="3"/>
  <c r="P10" i="3" s="1"/>
  <c r="AB6" i="3"/>
  <c r="J6" i="3"/>
  <c r="J10" i="3" s="1"/>
  <c r="Z4" i="2"/>
  <c r="Z3" i="2" s="1"/>
  <c r="Z25" i="2" s="1"/>
  <c r="Z27" i="2" s="1"/>
  <c r="V10" i="3"/>
  <c r="AD3" i="2"/>
  <c r="S3" i="2"/>
  <c r="D13" i="2"/>
  <c r="P13" i="2"/>
  <c r="AB13" i="2"/>
  <c r="S13" i="2"/>
  <c r="U6" i="3"/>
  <c r="U10" i="3" s="1"/>
  <c r="T4" i="2"/>
  <c r="T3" i="2" s="1"/>
  <c r="N4" i="2"/>
  <c r="T13" i="2"/>
  <c r="U4" i="2"/>
  <c r="U3" i="2" s="1"/>
  <c r="AG4" i="2"/>
  <c r="O4" i="2"/>
  <c r="AA4" i="2"/>
  <c r="AA3" i="2" s="1"/>
  <c r="F13" i="2"/>
  <c r="AD13" i="2"/>
  <c r="U13" i="2"/>
  <c r="AF6" i="3"/>
  <c r="AF10" i="3" s="1"/>
  <c r="AG10" i="3"/>
  <c r="K13" i="2"/>
  <c r="W13" i="2"/>
  <c r="E19" i="2"/>
  <c r="AC19" i="2"/>
  <c r="AH6" i="3"/>
  <c r="AH10" i="3" s="1"/>
  <c r="C4" i="2"/>
  <c r="C3" i="2" s="1"/>
  <c r="C10" i="3"/>
  <c r="O10" i="3"/>
  <c r="AA10" i="3"/>
  <c r="G22" i="2"/>
  <c r="S22" i="2"/>
  <c r="AE22" i="2"/>
  <c r="D10" i="3"/>
  <c r="AB10" i="3"/>
  <c r="E10" i="3"/>
  <c r="L19" i="2"/>
  <c r="X19" i="2"/>
  <c r="F6" i="3"/>
  <c r="F10" i="3" s="1"/>
  <c r="O3" i="2"/>
  <c r="AE13" i="2"/>
  <c r="V19" i="2"/>
  <c r="AF13" i="2"/>
  <c r="M4" i="2"/>
  <c r="M3" i="2" s="1"/>
  <c r="Y4" i="2"/>
  <c r="Y3" i="2" s="1"/>
  <c r="B19" i="2"/>
  <c r="Q19" i="2"/>
  <c r="L10" i="3"/>
  <c r="L6" i="3"/>
  <c r="X6" i="3"/>
  <c r="X10" i="3" s="1"/>
  <c r="AD6" i="3"/>
  <c r="N3" i="2"/>
  <c r="AG19" i="2"/>
  <c r="G6" i="3"/>
  <c r="G10" i="3" s="1"/>
  <c r="B22" i="2"/>
  <c r="B25" i="2" s="1"/>
  <c r="B27" i="2" s="1"/>
  <c r="K6" i="3"/>
  <c r="K10" i="3" s="1"/>
  <c r="C19" i="2"/>
  <c r="R19" i="2"/>
  <c r="M6" i="3"/>
  <c r="M10" i="3" s="1"/>
  <c r="Y6" i="3"/>
  <c r="Y10" i="3" s="1"/>
  <c r="H10" i="3"/>
  <c r="AE4" i="2"/>
  <c r="AE3" i="2" s="1"/>
  <c r="AD10" i="3"/>
  <c r="R6" i="3"/>
  <c r="R10" i="3" s="1"/>
  <c r="AF4" i="2"/>
  <c r="AF3" i="2" s="1"/>
  <c r="I19" i="2"/>
  <c r="I25" i="2" s="1"/>
  <c r="I27" i="2" s="1"/>
  <c r="U19" i="2"/>
  <c r="U25" i="2" s="1"/>
  <c r="U27" i="2" s="1"/>
  <c r="S10" i="3"/>
  <c r="S6" i="3"/>
  <c r="AE6" i="3"/>
  <c r="AE10" i="3" s="1"/>
  <c r="J19" i="2"/>
  <c r="AH19" i="2"/>
  <c r="AG13" i="2"/>
  <c r="AH13" i="2"/>
  <c r="W6" i="3"/>
  <c r="W10" i="3" s="1"/>
  <c r="D19" i="2"/>
  <c r="N10" i="3"/>
  <c r="B6" i="3"/>
  <c r="B10" i="3" s="1"/>
  <c r="N6" i="3"/>
  <c r="Z6" i="3"/>
  <c r="Z10" i="3" s="1"/>
  <c r="N5" i="4"/>
  <c r="AA5" i="4"/>
  <c r="D5" i="4"/>
  <c r="E5" i="4"/>
  <c r="AC5" i="4"/>
  <c r="F5" i="4"/>
  <c r="G5" i="4"/>
  <c r="S5" i="4"/>
  <c r="AE5" i="4"/>
  <c r="Z5" i="4"/>
  <c r="C5" i="4"/>
  <c r="AB5" i="4"/>
  <c r="R5" i="4"/>
  <c r="B5" i="4"/>
  <c r="O5" i="4"/>
  <c r="P5" i="4"/>
  <c r="Q5" i="4"/>
  <c r="AD5" i="4"/>
  <c r="O25" i="2"/>
  <c r="O27" i="2" s="1"/>
  <c r="AA25" i="2"/>
  <c r="AA27" i="2" s="1"/>
  <c r="AG3" i="2"/>
  <c r="AG25" i="2" s="1"/>
  <c r="AG27" i="2" s="1"/>
  <c r="C13" i="2"/>
  <c r="O13" i="2"/>
  <c r="AA13" i="2"/>
  <c r="AA22" i="2"/>
  <c r="J4" i="2"/>
  <c r="J3" i="2" s="1"/>
  <c r="V4" i="2"/>
  <c r="V3" i="2" s="1"/>
  <c r="AH4" i="2"/>
  <c r="AH3" i="2" s="1"/>
  <c r="D22" i="2"/>
  <c r="P22" i="2"/>
  <c r="P25" i="2" s="1"/>
  <c r="P27" i="2" s="1"/>
  <c r="AB22" i="2"/>
  <c r="AB25" i="2" s="1"/>
  <c r="AB27" i="2" s="1"/>
  <c r="K4" i="2"/>
  <c r="K3" i="2" s="1"/>
  <c r="W4" i="2"/>
  <c r="W3" i="2" s="1"/>
  <c r="W25" i="2" s="1"/>
  <c r="W27" i="2" s="1"/>
  <c r="L13" i="2"/>
  <c r="X13" i="2"/>
  <c r="G19" i="2"/>
  <c r="G25" i="2" s="1"/>
  <c r="G27" i="2" s="1"/>
  <c r="S19" i="2"/>
  <c r="AE19" i="2"/>
  <c r="E22" i="2"/>
  <c r="E25" i="2" s="1"/>
  <c r="E27" i="2" s="1"/>
  <c r="Q22" i="2"/>
  <c r="AC22" i="2"/>
  <c r="L4" i="2"/>
  <c r="L3" i="2" s="1"/>
  <c r="X4" i="2"/>
  <c r="X3" i="2" s="1"/>
  <c r="X25" i="2" s="1"/>
  <c r="X27" i="2" s="1"/>
  <c r="M13" i="2"/>
  <c r="Y13" i="2"/>
  <c r="Y25" i="2" s="1"/>
  <c r="Y27" i="2" s="1"/>
  <c r="H19" i="2"/>
  <c r="H25" i="2" s="1"/>
  <c r="H27" i="2" s="1"/>
  <c r="T19" i="2"/>
  <c r="AF19" i="2"/>
  <c r="F22" i="2"/>
  <c r="F25" i="2" s="1"/>
  <c r="F27" i="2" s="1"/>
  <c r="R22" i="2"/>
  <c r="AD22" i="2"/>
  <c r="AD25" i="2" s="1"/>
  <c r="AD27" i="2" s="1"/>
  <c r="N25" i="2" l="1"/>
  <c r="N27" i="2" s="1"/>
  <c r="AE25" i="2"/>
  <c r="AE27" i="2" s="1"/>
  <c r="AC25" i="2"/>
  <c r="AC27" i="2" s="1"/>
  <c r="D25" i="2"/>
  <c r="D27" i="2" s="1"/>
  <c r="M25" i="2"/>
  <c r="M27" i="2" s="1"/>
  <c r="Q25" i="2"/>
  <c r="Q27" i="2" s="1"/>
  <c r="K25" i="2"/>
  <c r="K27" i="2" s="1"/>
  <c r="S25" i="2"/>
  <c r="S27" i="2" s="1"/>
  <c r="T25" i="2"/>
  <c r="T27" i="2" s="1"/>
  <c r="R25" i="2"/>
  <c r="R27" i="2" s="1"/>
  <c r="C25" i="2"/>
  <c r="C27" i="2" s="1"/>
  <c r="AH25" i="2"/>
  <c r="AH27" i="2" s="1"/>
  <c r="V25" i="2"/>
  <c r="V27" i="2" s="1"/>
  <c r="J25" i="2"/>
  <c r="J27" i="2" s="1"/>
  <c r="AF25" i="2"/>
  <c r="AF27" i="2" s="1"/>
  <c r="L25" i="2"/>
  <c r="L27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Poccia, Joseph A. (DEM)</author>
  </authors>
  <commentList>
    <comment ref="A1" authorId="0" shapeId="0" xr:uid="{7C4AC9E9-1111-4C86-8B0F-3C5C46E36896}">
      <text>
        <r>
          <rPr>
            <b/>
            <sz val="9"/>
            <color rgb="FF000000"/>
            <rFont val="Tahoma"/>
            <family val="2"/>
          </rPr>
          <t>Poccia, Joseph A. (DEM):</t>
        </r>
        <r>
          <rPr>
            <sz val="9"/>
            <color rgb="FF000000"/>
            <rFont val="Tahoma"/>
            <family val="2"/>
          </rPr>
          <t xml:space="preserve">
Data Source: U.S. Department of Energy, EIA "State Energy Data System" June 2024 final consumption estimates for RI.
Emission Factors: U.S. Environmental Protection Agency "Inventory of U.S. Greenhouse Gas Emissions and Sinks", calculated with U.S. EPA State Inventory Tool.</t>
        </r>
      </text>
    </comment>
    <comment ref="A16" authorId="0" shapeId="0" xr:uid="{3D574BE9-2359-4A5D-8012-7381CA31E540}">
      <text>
        <r>
          <rPr>
            <b/>
            <sz val="9"/>
            <color indexed="81"/>
            <rFont val="Tahoma"/>
            <family val="2"/>
          </rPr>
          <t>Poccia, Joseph A. (DEM):</t>
        </r>
        <r>
          <rPr>
            <sz val="9"/>
            <color indexed="81"/>
            <rFont val="Tahoma"/>
            <family val="2"/>
          </rPr>
          <t xml:space="preserve">
Data Sources: See the "2010 Rhode Island Greenhouse Gas Inventory" (1990). U.S. Department of Energy, EIA "State Energy Data System" electricity consumption sales for RI (1991-2009). U.S. Department of Energy, EIA Form-923 "Monthly Electric Power Data" and New England Power Pool Generation Information System (NEPOOL GIS) energy certificates (2010-2022).
Emission Factors: See the "2010 Rhode Island Greenhouse Gas Inventory" (1990). U.S. Environmental Protection Agency "Emissions and Generation Resources Integrated Databases" (EGrid) emission rates by state (1991-2009). Rhode Island Department of Environmental Management grid-specific emission factor (2010-2022). </t>
        </r>
      </text>
    </comment>
    <comment ref="A18" authorId="0" shapeId="0" xr:uid="{B4E7506B-7CB8-4B99-86AD-894B6259D73B}">
      <text>
        <r>
          <rPr>
            <b/>
            <sz val="9"/>
            <color indexed="81"/>
            <rFont val="Tahoma"/>
            <family val="2"/>
          </rPr>
          <t>Poccia, Joseph A. (DEM):</t>
        </r>
        <r>
          <rPr>
            <sz val="9"/>
            <color indexed="81"/>
            <rFont val="Tahoma"/>
            <family val="2"/>
          </rPr>
          <t xml:space="preserve">
Biogenic CO2 emissions treated as CO2e-neutral to assess compliance with the 2021 Act on Climate. The non-biogenic emissions total includes methane and nitrous oxide emissions from biogenic fuel sources (biogas, biomass, digester gas, and landfill gas)</t>
        </r>
      </text>
    </comment>
    <comment ref="B19" authorId="0" shapeId="0" xr:uid="{8B511066-66BB-4909-80F4-BC625AA5D1A1}">
      <text>
        <r>
          <rPr>
            <b/>
            <sz val="9"/>
            <color indexed="81"/>
            <rFont val="Tahoma"/>
            <family val="2"/>
          </rPr>
          <t>Poccia, Joseph A. (DEM):</t>
        </r>
        <r>
          <rPr>
            <sz val="9"/>
            <color indexed="81"/>
            <rFont val="Tahoma"/>
            <family val="2"/>
          </rPr>
          <t xml:space="preserve">
Subtracted 0.99 MMTCO2e as done in the 2016 Rhode Island Greenhouse Gas Emissions Reduction Plan to account for the grid-average electricity mix</t>
        </r>
      </text>
    </comment>
  </commentList>
</comments>
</file>

<file path=xl/sharedStrings.xml><?xml version="1.0" encoding="utf-8"?>
<sst xmlns="http://schemas.openxmlformats.org/spreadsheetml/2006/main" count="57" uniqueCount="44">
  <si>
    <t>Summary by Sector</t>
  </si>
  <si>
    <r>
      <t>Total Emissions (MMTCO</t>
    </r>
    <r>
      <rPr>
        <b/>
        <vertAlign val="subscript"/>
        <sz val="16"/>
        <color theme="0"/>
        <rFont val="Aptos Narrow"/>
        <family val="2"/>
        <scheme val="minor"/>
      </rPr>
      <t>2</t>
    </r>
    <r>
      <rPr>
        <b/>
        <sz val="16"/>
        <color theme="0"/>
        <rFont val="Aptos Narrow"/>
        <family val="2"/>
        <scheme val="minor"/>
      </rPr>
      <t>e), 100-Year AR5 GWPs</t>
    </r>
  </si>
  <si>
    <t>Energy</t>
  </si>
  <si>
    <t>Transportation</t>
  </si>
  <si>
    <t>Aviation</t>
  </si>
  <si>
    <t>Highway Vehicles</t>
  </si>
  <si>
    <t>Non-Road Sources</t>
  </si>
  <si>
    <t>Electricity Consumption</t>
  </si>
  <si>
    <t>Residential Buildings</t>
  </si>
  <si>
    <t>Commercial Buildings</t>
  </si>
  <si>
    <t>Industrial Buildings</t>
  </si>
  <si>
    <t>Natural Gas Distribution</t>
  </si>
  <si>
    <t>Industrial Processes and Product Use</t>
  </si>
  <si>
    <t>Chemical Industry</t>
  </si>
  <si>
    <t>Mineral Industry</t>
  </si>
  <si>
    <t>Metal Industry</t>
  </si>
  <si>
    <t>Electronics Industry</t>
  </si>
  <si>
    <t>Product Use</t>
  </si>
  <si>
    <t>Agriculture</t>
  </si>
  <si>
    <t>Livestock</t>
  </si>
  <si>
    <t>Soil Management</t>
  </si>
  <si>
    <t>Waste</t>
  </si>
  <si>
    <t>Solid Waste Disposal</t>
  </si>
  <si>
    <t>Wastewater Treatment and Discharge</t>
  </si>
  <si>
    <t>Total Gross Emissions</t>
  </si>
  <si>
    <t>Natural and Working Lands</t>
  </si>
  <si>
    <t>Total Net Emissions</t>
  </si>
  <si>
    <t>Summary by Gas</t>
  </si>
  <si>
    <t>Carbon Dioxide</t>
  </si>
  <si>
    <t>Methane</t>
  </si>
  <si>
    <t>Nitrous Oxide</t>
  </si>
  <si>
    <t>Fluorinated Gases</t>
  </si>
  <si>
    <t>Perflurocarbons and Nitrogen Trifluoride</t>
  </si>
  <si>
    <t>Sulfur Hexafluoride</t>
  </si>
  <si>
    <t>Hydroflurocarbons</t>
  </si>
  <si>
    <t>Electricity Generation</t>
  </si>
  <si>
    <t>Petroleum</t>
  </si>
  <si>
    <t>Natural Gas</t>
  </si>
  <si>
    <t>Total</t>
  </si>
  <si>
    <r>
      <t>Carbon Dioxide (MMTCO</t>
    </r>
    <r>
      <rPr>
        <b/>
        <vertAlign val="subscript"/>
        <sz val="11"/>
        <color theme="1"/>
        <rFont val="Aptos Narrow"/>
        <family val="2"/>
        <scheme val="minor"/>
      </rPr>
      <t>2</t>
    </r>
    <r>
      <rPr>
        <b/>
        <sz val="11"/>
        <color theme="1"/>
        <rFont val="Aptos Narrow"/>
        <family val="2"/>
        <scheme val="minor"/>
      </rPr>
      <t>e)</t>
    </r>
  </si>
  <si>
    <r>
      <t>Methane (MMTCO</t>
    </r>
    <r>
      <rPr>
        <b/>
        <vertAlign val="subscript"/>
        <sz val="11"/>
        <color theme="1"/>
        <rFont val="Aptos Narrow"/>
        <family val="2"/>
        <scheme val="minor"/>
      </rPr>
      <t>2</t>
    </r>
    <r>
      <rPr>
        <b/>
        <sz val="11"/>
        <color theme="1"/>
        <rFont val="Aptos Narrow"/>
        <family val="2"/>
        <scheme val="minor"/>
      </rPr>
      <t>e)</t>
    </r>
  </si>
  <si>
    <r>
      <t>Nitrous Oxide (MMTCO</t>
    </r>
    <r>
      <rPr>
        <b/>
        <vertAlign val="subscript"/>
        <sz val="11"/>
        <color theme="1"/>
        <rFont val="Aptos Narrow"/>
        <family val="2"/>
        <scheme val="minor"/>
      </rPr>
      <t>2</t>
    </r>
    <r>
      <rPr>
        <b/>
        <sz val="11"/>
        <color theme="1"/>
        <rFont val="Aptos Narrow"/>
        <family val="2"/>
        <scheme val="minor"/>
      </rPr>
      <t>e)</t>
    </r>
  </si>
  <si>
    <t>Biogenic</t>
  </si>
  <si>
    <t>Non-Biogenic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</si>
</sst>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0" x14ac:knownFonts="1">
    <font>
      <sz val="11"/>
      <color theme="1"/>
      <name val="Calibri"/>
      <family val="2"/>
    </font>
    <font>
      <sz val="11"/>
      <color theme="1"/>
      <name val="Aptos Narrow"/>
      <family val="2"/>
      <scheme val="minor"/>
    </font>
    <font>
      <b/>
      <sz val="16"/>
      <color theme="0"/>
      <name val="Aptos Narrow"/>
      <family val="2"/>
      <scheme val="minor"/>
    </font>
    <font>
      <b/>
      <vertAlign val="subscript"/>
      <sz val="16"/>
      <color theme="0"/>
      <name val="Aptos Narrow"/>
      <family val="2"/>
      <scheme val="minor"/>
    </font>
    <font>
      <sz val="16"/>
      <color theme="0"/>
      <name val="Aptos Narrow"/>
      <family val="2"/>
      <scheme val="minor"/>
    </font>
    <font>
      <b/>
      <sz val="14"/>
      <color theme="0"/>
      <name val="Aptos Narrow"/>
      <family val="2"/>
      <scheme val="minor"/>
    </font>
    <font>
      <sz val="14"/>
      <color theme="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i/>
      <sz val="11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sz val="16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vertAlign val="subscript"/>
      <sz val="11"/>
      <color theme="1"/>
      <name val="Aptos Narrow"/>
      <family val="2"/>
      <scheme val="minor"/>
    </font>
    <font>
      <sz val="11"/>
      <color rgb="FF000000"/>
      <name val="Aptos Narrow"/>
      <family val="2"/>
      <scheme val="minor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249977111117893"/>
        <bgColor indexed="64"/>
      </patternFill>
    </fill>
    <fill>
      <patternFill patternType="solid">
        <fgColor theme="3" tint="0.89999084444715716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1" fillId="3" borderId="0" applyNumberFormat="0" applyBorder="0" applyAlignment="0" applyProtection="0"/>
    <xf numFmtId="0" fontId="1" fillId="0" borderId="0"/>
    <xf numFmtId="0" fontId="1" fillId="2" borderId="0" applyNumberFormat="0" applyBorder="0" applyAlignment="0" applyProtection="0"/>
    <xf numFmtId="9" fontId="1" fillId="0" borderId="0" applyFont="0" applyFill="0" applyBorder="0" applyAlignment="0" applyProtection="0"/>
  </cellStyleXfs>
  <cellXfs count="62">
    <xf numFmtId="0" fontId="0" fillId="0" borderId="0" xfId="0"/>
    <xf numFmtId="0" fontId="4" fillId="0" borderId="0" xfId="2" applyFont="1" applyAlignment="1">
      <alignment horizontal="center" vertical="center"/>
    </xf>
    <xf numFmtId="0" fontId="6" fillId="0" borderId="0" xfId="2" applyFont="1" applyAlignment="1">
      <alignment horizontal="right"/>
    </xf>
    <xf numFmtId="0" fontId="1" fillId="0" borderId="0" xfId="2" applyAlignment="1">
      <alignment horizontal="center" vertical="center"/>
    </xf>
    <xf numFmtId="0" fontId="9" fillId="0" borderId="3" xfId="3" applyFont="1" applyFill="1" applyBorder="1" applyAlignment="1">
      <alignment horizontal="left" vertical="center" wrapText="1" indent="1"/>
    </xf>
    <xf numFmtId="2" fontId="9" fillId="0" borderId="3" xfId="1" applyNumberFormat="1" applyFont="1" applyFill="1" applyBorder="1" applyAlignment="1">
      <alignment horizontal="right" wrapText="1"/>
    </xf>
    <xf numFmtId="164" fontId="9" fillId="0" borderId="0" xfId="4" applyNumberFormat="1" applyFont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10" fillId="0" borderId="3" xfId="3" applyFont="1" applyFill="1" applyBorder="1" applyAlignment="1">
      <alignment horizontal="left" vertical="center" wrapText="1" indent="3"/>
    </xf>
    <xf numFmtId="2" fontId="10" fillId="0" borderId="3" xfId="1" applyNumberFormat="1" applyFont="1" applyFill="1" applyBorder="1" applyAlignment="1">
      <alignment horizontal="right" wrapText="1"/>
    </xf>
    <xf numFmtId="0" fontId="10" fillId="0" borderId="0" xfId="2" applyFont="1" applyAlignment="1">
      <alignment horizontal="center" vertical="center"/>
    </xf>
    <xf numFmtId="0" fontId="7" fillId="0" borderId="0" xfId="2" applyFont="1" applyAlignment="1">
      <alignment horizontal="center" vertical="center"/>
    </xf>
    <xf numFmtId="0" fontId="7" fillId="0" borderId="0" xfId="3" applyFont="1" applyFill="1" applyBorder="1" applyAlignment="1">
      <alignment horizontal="center" vertical="center" wrapText="1"/>
    </xf>
    <xf numFmtId="0" fontId="2" fillId="4" borderId="0" xfId="1" applyFont="1" applyFill="1" applyBorder="1" applyAlignment="1">
      <alignment horizontal="left" vertical="center"/>
    </xf>
    <xf numFmtId="0" fontId="2" fillId="4" borderId="0" xfId="1" applyFont="1" applyFill="1" applyBorder="1" applyAlignment="1">
      <alignment vertical="center"/>
    </xf>
    <xf numFmtId="0" fontId="5" fillId="4" borderId="1" xfId="1" applyFont="1" applyFill="1" applyBorder="1" applyAlignment="1">
      <alignment horizontal="right" wrapText="1"/>
    </xf>
    <xf numFmtId="0" fontId="5" fillId="4" borderId="1" xfId="1" applyFont="1" applyFill="1" applyBorder="1" applyAlignment="1">
      <alignment horizontal="right"/>
    </xf>
    <xf numFmtId="0" fontId="7" fillId="5" borderId="2" xfId="3" applyFont="1" applyFill="1" applyBorder="1" applyAlignment="1">
      <alignment horizontal="left" vertical="center" wrapText="1"/>
    </xf>
    <xf numFmtId="2" fontId="8" fillId="5" borderId="2" xfId="2" applyNumberFormat="1" applyFont="1" applyFill="1" applyBorder="1" applyAlignment="1">
      <alignment horizontal="right" wrapText="1"/>
    </xf>
    <xf numFmtId="0" fontId="7" fillId="5" borderId="3" xfId="3" applyFont="1" applyFill="1" applyBorder="1" applyAlignment="1">
      <alignment horizontal="left" vertical="center" wrapText="1"/>
    </xf>
    <xf numFmtId="2" fontId="7" fillId="5" borderId="3" xfId="1" applyNumberFormat="1" applyFont="1" applyFill="1" applyBorder="1" applyAlignment="1">
      <alignment horizontal="right" wrapText="1"/>
    </xf>
    <xf numFmtId="0" fontId="6" fillId="0" borderId="0" xfId="2" applyFont="1" applyAlignment="1">
      <alignment horizontal="right" vertical="center"/>
    </xf>
    <xf numFmtId="10" fontId="1" fillId="0" borderId="0" xfId="2" applyNumberFormat="1" applyAlignment="1">
      <alignment horizontal="center" vertical="center"/>
    </xf>
    <xf numFmtId="0" fontId="1" fillId="0" borderId="0" xfId="2" applyFont="1" applyAlignment="1">
      <alignment horizontal="center" vertical="center"/>
    </xf>
    <xf numFmtId="2" fontId="1" fillId="0" borderId="3" xfId="1" applyNumberFormat="1" applyFont="1" applyFill="1" applyBorder="1" applyAlignment="1">
      <alignment horizontal="right" wrapText="1"/>
    </xf>
    <xf numFmtId="164" fontId="1" fillId="0" borderId="0" xfId="4" applyNumberFormat="1" applyFont="1" applyAlignment="1">
      <alignment horizontal="center" vertical="center"/>
    </xf>
    <xf numFmtId="164" fontId="1" fillId="0" borderId="0" xfId="2" applyNumberFormat="1" applyFont="1" applyAlignment="1">
      <alignment horizontal="center" vertical="center"/>
    </xf>
    <xf numFmtId="0" fontId="8" fillId="0" borderId="0" xfId="2" applyFont="1" applyAlignment="1">
      <alignment horizontal="center" vertical="center" wrapText="1"/>
    </xf>
    <xf numFmtId="2" fontId="8" fillId="0" borderId="0" xfId="2" applyNumberFormat="1" applyFont="1" applyAlignment="1">
      <alignment horizontal="center" vertical="center" wrapText="1"/>
    </xf>
    <xf numFmtId="0" fontId="5" fillId="4" borderId="1" xfId="1" applyFont="1" applyFill="1" applyBorder="1" applyAlignment="1">
      <alignment horizontal="right" vertical="center" wrapText="1"/>
    </xf>
    <xf numFmtId="0" fontId="5" fillId="4" borderId="1" xfId="1" applyFont="1" applyFill="1" applyBorder="1" applyAlignment="1">
      <alignment horizontal="right" vertical="center"/>
    </xf>
    <xf numFmtId="2" fontId="11" fillId="5" borderId="3" xfId="1" applyNumberFormat="1" applyFont="1" applyFill="1" applyBorder="1" applyAlignment="1">
      <alignment horizontal="right" wrapText="1"/>
    </xf>
    <xf numFmtId="0" fontId="12" fillId="0" borderId="0" xfId="2" applyFont="1"/>
    <xf numFmtId="0" fontId="13" fillId="0" borderId="0" xfId="2" applyFont="1" applyAlignment="1">
      <alignment horizontal="right"/>
    </xf>
    <xf numFmtId="2" fontId="1" fillId="0" borderId="4" xfId="2" applyNumberFormat="1" applyBorder="1" applyAlignment="1">
      <alignment horizontal="left" indent="1"/>
    </xf>
    <xf numFmtId="2" fontId="1" fillId="0" borderId="5" xfId="2" applyNumberFormat="1" applyBorder="1"/>
    <xf numFmtId="2" fontId="1" fillId="0" borderId="6" xfId="2" applyNumberFormat="1" applyBorder="1"/>
    <xf numFmtId="2" fontId="1" fillId="0" borderId="0" xfId="2" applyNumberFormat="1"/>
    <xf numFmtId="2" fontId="1" fillId="0" borderId="7" xfId="2" applyNumberFormat="1" applyBorder="1" applyAlignment="1">
      <alignment horizontal="left" indent="1"/>
    </xf>
    <xf numFmtId="2" fontId="1" fillId="0" borderId="8" xfId="2" applyNumberFormat="1" applyBorder="1"/>
    <xf numFmtId="2" fontId="1" fillId="0" borderId="9" xfId="2" applyNumberFormat="1" applyBorder="1"/>
    <xf numFmtId="2" fontId="1" fillId="0" borderId="1" xfId="2" applyNumberFormat="1" applyBorder="1"/>
    <xf numFmtId="2" fontId="1" fillId="0" borderId="10" xfId="2" applyNumberFormat="1" applyBorder="1"/>
    <xf numFmtId="0" fontId="7" fillId="0" borderId="0" xfId="2" applyFont="1"/>
    <xf numFmtId="2" fontId="9" fillId="0" borderId="4" xfId="2" applyNumberFormat="1" applyFont="1" applyBorder="1" applyAlignment="1">
      <alignment horizontal="left" indent="1"/>
    </xf>
    <xf numFmtId="2" fontId="9" fillId="0" borderId="9" xfId="2" applyNumberFormat="1" applyFont="1" applyBorder="1" applyAlignment="1">
      <alignment horizontal="left" indent="1"/>
    </xf>
    <xf numFmtId="2" fontId="1" fillId="0" borderId="5" xfId="2" applyNumberFormat="1" applyBorder="1" applyAlignment="1">
      <alignment horizontal="right"/>
    </xf>
    <xf numFmtId="2" fontId="1" fillId="0" borderId="5" xfId="2" applyNumberFormat="1" applyBorder="1" applyAlignment="1">
      <alignment horizontal="right" vertical="center"/>
    </xf>
    <xf numFmtId="2" fontId="1" fillId="0" borderId="6" xfId="2" applyNumberFormat="1" applyBorder="1" applyAlignment="1">
      <alignment horizontal="right"/>
    </xf>
    <xf numFmtId="2" fontId="1" fillId="0" borderId="0" xfId="2" applyNumberFormat="1" applyAlignment="1">
      <alignment horizontal="right"/>
    </xf>
    <xf numFmtId="2" fontId="15" fillId="0" borderId="0" xfId="2" applyNumberFormat="1" applyFont="1" applyAlignment="1">
      <alignment horizontal="right" vertical="center"/>
    </xf>
    <xf numFmtId="2" fontId="1" fillId="0" borderId="8" xfId="2" applyNumberFormat="1" applyBorder="1" applyAlignment="1">
      <alignment horizontal="right"/>
    </xf>
    <xf numFmtId="2" fontId="1" fillId="0" borderId="1" xfId="2" applyNumberFormat="1" applyBorder="1" applyAlignment="1">
      <alignment horizontal="right"/>
    </xf>
    <xf numFmtId="2" fontId="1" fillId="0" borderId="10" xfId="2" applyNumberFormat="1" applyBorder="1" applyAlignment="1">
      <alignment horizontal="right"/>
    </xf>
    <xf numFmtId="0" fontId="1" fillId="0" borderId="0" xfId="2"/>
    <xf numFmtId="0" fontId="2" fillId="4" borderId="0" xfId="2" applyFont="1" applyFill="1"/>
    <xf numFmtId="0" fontId="4" fillId="4" borderId="0" xfId="2" applyFont="1" applyFill="1"/>
    <xf numFmtId="0" fontId="5" fillId="4" borderId="0" xfId="2" applyFont="1" applyFill="1" applyAlignment="1">
      <alignment horizontal="left"/>
    </xf>
    <xf numFmtId="0" fontId="5" fillId="4" borderId="0" xfId="2" applyFont="1" applyFill="1" applyAlignment="1">
      <alignment horizontal="right"/>
    </xf>
    <xf numFmtId="0" fontId="7" fillId="5" borderId="0" xfId="2" applyFont="1" applyFill="1"/>
    <xf numFmtId="2" fontId="7" fillId="5" borderId="0" xfId="2" applyNumberFormat="1" applyFont="1" applyFill="1"/>
    <xf numFmtId="0" fontId="2" fillId="4" borderId="0" xfId="2" applyFont="1" applyFill="1" applyAlignment="1">
      <alignment horizontal="left"/>
    </xf>
  </cellXfs>
  <cellStyles count="5">
    <cellStyle name="20% - Accent6 2" xfId="3" xr:uid="{2F72B5C9-A403-4FD4-BAF0-9D5DB126B424}"/>
    <cellStyle name="60% - Accent6 2" xfId="1" xr:uid="{71332FA5-43A2-4652-A7A8-379215FB1B4D}"/>
    <cellStyle name="Normal" xfId="0" builtinId="0"/>
    <cellStyle name="Normal 2" xfId="2" xr:uid="{493B1947-0299-4E22-A7B7-90965AD4270C}"/>
    <cellStyle name="Percent 2" xfId="4" xr:uid="{E1C469BD-D3F5-4AAF-882C-014A489736F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3.xml"/><Relationship Id="rId5" Type="http://schemas.openxmlformats.org/officeDocument/2006/relationships/styles" Target="styles.xml"/><Relationship Id="rId10" Type="http://schemas.openxmlformats.org/officeDocument/2006/relationships/customXml" Target="../customXml/item2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 baseline="0"/>
              <a:t>Rhode Island Greenhouse Gas Emissions from Non-Energy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10"/>
          <c:order val="0"/>
          <c:tx>
            <c:strRef>
              <c:f>'Summary by Sector'!$A$13</c:f>
              <c:strCache>
                <c:ptCount val="1"/>
                <c:pt idx="0">
                  <c:v>Industrial Processes and Product Use</c:v>
                </c:pt>
              </c:strCache>
            </c:strRef>
          </c:tx>
          <c:spPr>
            <a:ln w="31750" cap="rnd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'Summary by Sector'!$B$2:$AH$2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'Summary by Sector'!$B$13:$AH$13</c:f>
              <c:numCache>
                <c:formatCode>0.00</c:formatCode>
                <c:ptCount val="33"/>
                <c:pt idx="0">
                  <c:v>9.5199659373200574E-2</c:v>
                </c:pt>
                <c:pt idx="1">
                  <c:v>9.2495291658185985E-2</c:v>
                </c:pt>
                <c:pt idx="2">
                  <c:v>9.5901666925069046E-2</c:v>
                </c:pt>
                <c:pt idx="3">
                  <c:v>0.11637967439443973</c:v>
                </c:pt>
                <c:pt idx="4">
                  <c:v>0.12410837101530126</c:v>
                </c:pt>
                <c:pt idx="5">
                  <c:v>0.17001187713077698</c:v>
                </c:pt>
                <c:pt idx="6">
                  <c:v>0.20257905891239492</c:v>
                </c:pt>
                <c:pt idx="7">
                  <c:v>0.23613375582720372</c:v>
                </c:pt>
                <c:pt idx="8">
                  <c:v>0.25958228213777956</c:v>
                </c:pt>
                <c:pt idx="9">
                  <c:v>0.28482530060751421</c:v>
                </c:pt>
                <c:pt idx="10">
                  <c:v>0.30140129689650513</c:v>
                </c:pt>
                <c:pt idx="11">
                  <c:v>0.31949350461742199</c:v>
                </c:pt>
                <c:pt idx="12">
                  <c:v>0.33148314885203328</c:v>
                </c:pt>
                <c:pt idx="13">
                  <c:v>0.34537790771783045</c:v>
                </c:pt>
                <c:pt idx="14">
                  <c:v>0.35726406437710889</c:v>
                </c:pt>
                <c:pt idx="15">
                  <c:v>0.36806008293067038</c:v>
                </c:pt>
                <c:pt idx="16">
                  <c:v>0.38281326129641463</c:v>
                </c:pt>
                <c:pt idx="17">
                  <c:v>0.40633670963746932</c:v>
                </c:pt>
                <c:pt idx="18">
                  <c:v>0.42577041703151147</c:v>
                </c:pt>
                <c:pt idx="19">
                  <c:v>0.42841560086789132</c:v>
                </c:pt>
                <c:pt idx="20">
                  <c:v>0.40749734932309467</c:v>
                </c:pt>
                <c:pt idx="21">
                  <c:v>0.4271361455111039</c:v>
                </c:pt>
                <c:pt idx="22">
                  <c:v>0.44581468486398873</c:v>
                </c:pt>
                <c:pt idx="23">
                  <c:v>0.50873266996019761</c:v>
                </c:pt>
                <c:pt idx="24">
                  <c:v>0.5686702049920167</c:v>
                </c:pt>
                <c:pt idx="25">
                  <c:v>0.55855173379583589</c:v>
                </c:pt>
                <c:pt idx="26">
                  <c:v>0.55604581869748271</c:v>
                </c:pt>
                <c:pt idx="27">
                  <c:v>0.47624703036457749</c:v>
                </c:pt>
                <c:pt idx="28">
                  <c:v>0.53900394180344813</c:v>
                </c:pt>
                <c:pt idx="29">
                  <c:v>0.51181395843660404</c:v>
                </c:pt>
                <c:pt idx="30">
                  <c:v>0.58157787828816931</c:v>
                </c:pt>
                <c:pt idx="31">
                  <c:v>0.60493037207181988</c:v>
                </c:pt>
                <c:pt idx="32">
                  <c:v>0.6235758374572441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FA8-42E5-9DE0-814F0F3EA554}"/>
            </c:ext>
          </c:extLst>
        </c:ser>
        <c:ser>
          <c:idx val="15"/>
          <c:order val="1"/>
          <c:tx>
            <c:strRef>
              <c:f>'Summary by Sector'!$A$19</c:f>
              <c:strCache>
                <c:ptCount val="1"/>
                <c:pt idx="0">
                  <c:v>Agriculture</c:v>
                </c:pt>
              </c:strCache>
            </c:strRef>
          </c:tx>
          <c:spPr>
            <a:ln w="317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'Summary by Sector'!$B$2:$AH$2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'Summary by Sector'!$B$19:$AH$19</c:f>
              <c:numCache>
                <c:formatCode>0.00</c:formatCode>
                <c:ptCount val="33"/>
                <c:pt idx="0">
                  <c:v>6.4241685760556208E-2</c:v>
                </c:pt>
                <c:pt idx="1">
                  <c:v>5.5092904069495102E-2</c:v>
                </c:pt>
                <c:pt idx="2">
                  <c:v>7.2711878569930749E-2</c:v>
                </c:pt>
                <c:pt idx="3">
                  <c:v>8.6496330008411088E-2</c:v>
                </c:pt>
                <c:pt idx="4">
                  <c:v>6.2280313953005567E-2</c:v>
                </c:pt>
                <c:pt idx="5">
                  <c:v>5.6366504753684932E-2</c:v>
                </c:pt>
                <c:pt idx="6">
                  <c:v>5.8352494170157226E-2</c:v>
                </c:pt>
                <c:pt idx="7">
                  <c:v>6.3571250001817986E-2</c:v>
                </c:pt>
                <c:pt idx="8">
                  <c:v>7.7424123561574063E-2</c:v>
                </c:pt>
                <c:pt idx="9">
                  <c:v>7.5274298212759508E-2</c:v>
                </c:pt>
                <c:pt idx="10">
                  <c:v>6.9479204688789389E-2</c:v>
                </c:pt>
                <c:pt idx="11">
                  <c:v>6.6764303482519868E-2</c:v>
                </c:pt>
                <c:pt idx="12">
                  <c:v>6.207302549889962E-2</c:v>
                </c:pt>
                <c:pt idx="13">
                  <c:v>5.4189728417567251E-2</c:v>
                </c:pt>
                <c:pt idx="14">
                  <c:v>5.9768749154196318E-2</c:v>
                </c:pt>
                <c:pt idx="15">
                  <c:v>6.4078224423204516E-2</c:v>
                </c:pt>
                <c:pt idx="16">
                  <c:v>7.62341056569317E-2</c:v>
                </c:pt>
                <c:pt idx="17">
                  <c:v>4.6785877020198249E-2</c:v>
                </c:pt>
                <c:pt idx="18">
                  <c:v>4.7554293901776019E-2</c:v>
                </c:pt>
                <c:pt idx="19">
                  <c:v>4.234675451015904E-2</c:v>
                </c:pt>
                <c:pt idx="20">
                  <c:v>3.8890050560903541E-2</c:v>
                </c:pt>
                <c:pt idx="21">
                  <c:v>3.8615297216639755E-2</c:v>
                </c:pt>
                <c:pt idx="22">
                  <c:v>3.4585260138108982E-2</c:v>
                </c:pt>
                <c:pt idx="23">
                  <c:v>3.2899292769650194E-2</c:v>
                </c:pt>
                <c:pt idx="24">
                  <c:v>2.9087065538133294E-2</c:v>
                </c:pt>
                <c:pt idx="25">
                  <c:v>2.7508820579925434E-2</c:v>
                </c:pt>
                <c:pt idx="26">
                  <c:v>3.0627955462293747E-2</c:v>
                </c:pt>
                <c:pt idx="27">
                  <c:v>3.8892937439702693E-2</c:v>
                </c:pt>
                <c:pt idx="28">
                  <c:v>3.4057741089191157E-2</c:v>
                </c:pt>
                <c:pt idx="29">
                  <c:v>3.2022533253668425E-2</c:v>
                </c:pt>
                <c:pt idx="30">
                  <c:v>3.02198124130241E-2</c:v>
                </c:pt>
                <c:pt idx="31">
                  <c:v>2.883806879391472E-2</c:v>
                </c:pt>
                <c:pt idx="32">
                  <c:v>2.2166038059252303E-2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FA8-42E5-9DE0-814F0F3EA554}"/>
            </c:ext>
          </c:extLst>
        </c:ser>
        <c:ser>
          <c:idx val="18"/>
          <c:order val="2"/>
          <c:tx>
            <c:strRef>
              <c:f>'Summary by Sector'!$A$22</c:f>
              <c:strCache>
                <c:ptCount val="1"/>
                <c:pt idx="0">
                  <c:v>Waste</c:v>
                </c:pt>
              </c:strCache>
            </c:strRef>
          </c:tx>
          <c:spPr>
            <a:ln w="317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'Summary by Sector'!$B$2:$AH$2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'Summary by Sector'!$B$22:$AH$22</c:f>
              <c:numCache>
                <c:formatCode>0.00</c:formatCode>
                <c:ptCount val="33"/>
                <c:pt idx="0">
                  <c:v>0.28004357083521103</c:v>
                </c:pt>
                <c:pt idx="1">
                  <c:v>0.30305900105316264</c:v>
                </c:pt>
                <c:pt idx="2">
                  <c:v>0.33795911259900241</c:v>
                </c:pt>
                <c:pt idx="3">
                  <c:v>0.3713363186133859</c:v>
                </c:pt>
                <c:pt idx="4">
                  <c:v>0.28717519743195374</c:v>
                </c:pt>
                <c:pt idx="5">
                  <c:v>0.30390011613923873</c:v>
                </c:pt>
                <c:pt idx="6">
                  <c:v>0.29732599420381889</c:v>
                </c:pt>
                <c:pt idx="7">
                  <c:v>0.28479893561689734</c:v>
                </c:pt>
                <c:pt idx="8">
                  <c:v>0.27300179720073714</c:v>
                </c:pt>
                <c:pt idx="9">
                  <c:v>0.25830268391224565</c:v>
                </c:pt>
                <c:pt idx="10">
                  <c:v>0.24362799290533244</c:v>
                </c:pt>
                <c:pt idx="11">
                  <c:v>0.10227854522529901</c:v>
                </c:pt>
                <c:pt idx="12">
                  <c:v>0.10335780463188501</c:v>
                </c:pt>
                <c:pt idx="13">
                  <c:v>0.10410185887511858</c:v>
                </c:pt>
                <c:pt idx="14">
                  <c:v>0.60207297894387246</c:v>
                </c:pt>
                <c:pt idx="15">
                  <c:v>0.65090336374473678</c:v>
                </c:pt>
                <c:pt idx="16">
                  <c:v>0.10330602951094028</c:v>
                </c:pt>
                <c:pt idx="17">
                  <c:v>0.10252252743596377</c:v>
                </c:pt>
                <c:pt idx="18">
                  <c:v>0.10184551804692796</c:v>
                </c:pt>
                <c:pt idx="19">
                  <c:v>0.10148897296210165</c:v>
                </c:pt>
                <c:pt idx="20">
                  <c:v>0.34952274743296879</c:v>
                </c:pt>
                <c:pt idx="21">
                  <c:v>0.22208359920206711</c:v>
                </c:pt>
                <c:pt idx="22">
                  <c:v>0.33999900835202479</c:v>
                </c:pt>
                <c:pt idx="23">
                  <c:v>0.26556158995913254</c:v>
                </c:pt>
                <c:pt idx="24">
                  <c:v>0.2158244433858949</c:v>
                </c:pt>
                <c:pt idx="25">
                  <c:v>0.21554313171753961</c:v>
                </c:pt>
                <c:pt idx="26">
                  <c:v>0.20601823757446147</c:v>
                </c:pt>
                <c:pt idx="27">
                  <c:v>0.21283934036937835</c:v>
                </c:pt>
                <c:pt idx="28">
                  <c:v>0.21322742448055365</c:v>
                </c:pt>
                <c:pt idx="29">
                  <c:v>0.23129308449893055</c:v>
                </c:pt>
                <c:pt idx="30">
                  <c:v>0.12159136843737925</c:v>
                </c:pt>
                <c:pt idx="31">
                  <c:v>0.12130231337963075</c:v>
                </c:pt>
                <c:pt idx="32">
                  <c:v>0.11045285790477355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FA8-42E5-9DE0-814F0F3EA554}"/>
            </c:ext>
          </c:extLst>
        </c:ser>
        <c:ser>
          <c:idx val="0"/>
          <c:order val="3"/>
          <c:tx>
            <c:strRef>
              <c:f>'Summary by Sector'!$A$26</c:f>
              <c:strCache>
                <c:ptCount val="1"/>
                <c:pt idx="0">
                  <c:v>Natural and Working Lands</c:v>
                </c:pt>
              </c:strCache>
            </c:strRef>
          </c:tx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'Summary by Sector'!$B$2:$AH$2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'Summary by Sector'!$B$26:$AH$26</c:f>
              <c:numCache>
                <c:formatCode>0.00</c:formatCode>
                <c:ptCount val="33"/>
                <c:pt idx="0">
                  <c:v>-0.61108926530938523</c:v>
                </c:pt>
                <c:pt idx="1">
                  <c:v>-0.61192423126355888</c:v>
                </c:pt>
                <c:pt idx="2">
                  <c:v>-0.61788504914869202</c:v>
                </c:pt>
                <c:pt idx="3">
                  <c:v>-0.62498815864083967</c:v>
                </c:pt>
                <c:pt idx="4">
                  <c:v>-0.62820506533499731</c:v>
                </c:pt>
                <c:pt idx="5">
                  <c:v>-0.641448900548654</c:v>
                </c:pt>
                <c:pt idx="6">
                  <c:v>-0.65475596754724241</c:v>
                </c:pt>
                <c:pt idx="7">
                  <c:v>-0.67446224738483262</c:v>
                </c:pt>
                <c:pt idx="8">
                  <c:v>-0.68434051944134489</c:v>
                </c:pt>
                <c:pt idx="9">
                  <c:v>-0.69581668909436523</c:v>
                </c:pt>
                <c:pt idx="10">
                  <c:v>-0.71334965251112137</c:v>
                </c:pt>
                <c:pt idx="11">
                  <c:v>-0.70958391741559979</c:v>
                </c:pt>
                <c:pt idx="12">
                  <c:v>-0.72108348976406034</c:v>
                </c:pt>
                <c:pt idx="13">
                  <c:v>-0.71135163213819719</c:v>
                </c:pt>
                <c:pt idx="14">
                  <c:v>-0.69078284434027926</c:v>
                </c:pt>
                <c:pt idx="15">
                  <c:v>-0.719839154930215</c:v>
                </c:pt>
                <c:pt idx="16">
                  <c:v>-0.73409365879860244</c:v>
                </c:pt>
                <c:pt idx="17">
                  <c:v>-0.72017654456389124</c:v>
                </c:pt>
                <c:pt idx="18">
                  <c:v>-0.70673747881817439</c:v>
                </c:pt>
                <c:pt idx="19">
                  <c:v>-0.72090018945132739</c:v>
                </c:pt>
                <c:pt idx="20">
                  <c:v>-0.73818119601510923</c:v>
                </c:pt>
                <c:pt idx="21">
                  <c:v>-0.74148694854570996</c:v>
                </c:pt>
                <c:pt idx="22">
                  <c:v>-0.75029943616864414</c:v>
                </c:pt>
                <c:pt idx="23">
                  <c:v>-0.75988799886360392</c:v>
                </c:pt>
                <c:pt idx="24">
                  <c:v>-0.76636039105756026</c:v>
                </c:pt>
                <c:pt idx="25">
                  <c:v>-0.77294781865165541</c:v>
                </c:pt>
                <c:pt idx="26">
                  <c:v>-0.77202949832539014</c:v>
                </c:pt>
                <c:pt idx="27">
                  <c:v>-0.78766633427456134</c:v>
                </c:pt>
                <c:pt idx="28">
                  <c:v>-0.78224032168400093</c:v>
                </c:pt>
                <c:pt idx="29">
                  <c:v>-0.76353945511849819</c:v>
                </c:pt>
                <c:pt idx="30">
                  <c:v>-0.74975446648839816</c:v>
                </c:pt>
                <c:pt idx="31">
                  <c:v>-0.72851899575889767</c:v>
                </c:pt>
                <c:pt idx="32">
                  <c:v>-0.74832501824608511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FA8-42E5-9DE0-814F0F3EA5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77882048"/>
        <c:axId val="1029461712"/>
      </c:lineChart>
      <c:catAx>
        <c:axId val="8778820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29461712"/>
        <c:crosses val="autoZero"/>
        <c:auto val="1"/>
        <c:lblAlgn val="ctr"/>
        <c:lblOffset val="100"/>
        <c:tickLblSkip val="5"/>
        <c:noMultiLvlLbl val="0"/>
      </c:catAx>
      <c:valAx>
        <c:axId val="1029461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Emissions (MMTCO</a:t>
                </a:r>
                <a:r>
                  <a:rPr lang="en-US" baseline="-25000"/>
                  <a:t>2</a:t>
                </a:r>
                <a:r>
                  <a:rPr lang="en-US"/>
                  <a:t>e)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77882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Rhode Island Greenhouse Gas Emissions by Sector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'Summary by Sector'!$A$3</c:f>
              <c:strCache>
                <c:ptCount val="1"/>
                <c:pt idx="0">
                  <c:v>Energy</c:v>
                </c:pt>
              </c:strCache>
            </c:strRef>
          </c:tx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'Summary by Sector'!$B$2:$AH$2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'Summary by Sector'!$B$3:$AH$3</c:f>
              <c:numCache>
                <c:formatCode>0.00</c:formatCode>
                <c:ptCount val="33"/>
                <c:pt idx="0">
                  <c:v>11.927966151457777</c:v>
                </c:pt>
                <c:pt idx="1">
                  <c:v>13.071567288950122</c:v>
                </c:pt>
                <c:pt idx="2">
                  <c:v>14.716462570486016</c:v>
                </c:pt>
                <c:pt idx="3">
                  <c:v>12.428760837690433</c:v>
                </c:pt>
                <c:pt idx="4">
                  <c:v>14.261575661184896</c:v>
                </c:pt>
                <c:pt idx="5">
                  <c:v>13.4545589426909</c:v>
                </c:pt>
                <c:pt idx="6">
                  <c:v>13.426614593320123</c:v>
                </c:pt>
                <c:pt idx="7">
                  <c:v>13.282901620909449</c:v>
                </c:pt>
                <c:pt idx="8">
                  <c:v>14.305893306695037</c:v>
                </c:pt>
                <c:pt idx="9">
                  <c:v>14.04169973452432</c:v>
                </c:pt>
                <c:pt idx="10">
                  <c:v>13.19960916033596</c:v>
                </c:pt>
                <c:pt idx="11">
                  <c:v>13.135681953914382</c:v>
                </c:pt>
                <c:pt idx="12">
                  <c:v>13.094978649180197</c:v>
                </c:pt>
                <c:pt idx="13">
                  <c:v>13.788768352193298</c:v>
                </c:pt>
                <c:pt idx="14">
                  <c:v>13.703896772933916</c:v>
                </c:pt>
                <c:pt idx="15">
                  <c:v>13.378213682609388</c:v>
                </c:pt>
                <c:pt idx="16">
                  <c:v>12.358622383258981</c:v>
                </c:pt>
                <c:pt idx="17">
                  <c:v>12.547922730491702</c:v>
                </c:pt>
                <c:pt idx="18">
                  <c:v>11.967458813328488</c:v>
                </c:pt>
                <c:pt idx="19">
                  <c:v>12.529904558501947</c:v>
                </c:pt>
                <c:pt idx="20">
                  <c:v>11.48986770190842</c:v>
                </c:pt>
                <c:pt idx="21">
                  <c:v>10.677657076805826</c:v>
                </c:pt>
                <c:pt idx="22">
                  <c:v>10.185880289312504</c:v>
                </c:pt>
                <c:pt idx="23">
                  <c:v>10.404160866319835</c:v>
                </c:pt>
                <c:pt idx="24">
                  <c:v>10.68185616346409</c:v>
                </c:pt>
                <c:pt idx="25">
                  <c:v>10.649526075753508</c:v>
                </c:pt>
                <c:pt idx="26">
                  <c:v>9.7164253955899227</c:v>
                </c:pt>
                <c:pt idx="27">
                  <c:v>9.8688714038932446</c:v>
                </c:pt>
                <c:pt idx="28">
                  <c:v>10.346665892922342</c:v>
                </c:pt>
                <c:pt idx="29">
                  <c:v>9.617016875354528</c:v>
                </c:pt>
                <c:pt idx="30">
                  <c:v>9.0454386720716897</c:v>
                </c:pt>
                <c:pt idx="31">
                  <c:v>9.7971914296178539</c:v>
                </c:pt>
                <c:pt idx="32">
                  <c:v>9.5964189687244854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16-407C-87C2-63FBF14D90EE}"/>
            </c:ext>
          </c:extLst>
        </c:ser>
        <c:ser>
          <c:idx val="10"/>
          <c:order val="1"/>
          <c:tx>
            <c:strRef>
              <c:f>'Summary by Sector'!$A$13</c:f>
              <c:strCache>
                <c:ptCount val="1"/>
                <c:pt idx="0">
                  <c:v>Industrial Processes and Product Use</c:v>
                </c:pt>
              </c:strCache>
            </c:strRef>
          </c:tx>
          <c:spPr>
            <a:ln w="31750" cap="rnd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'Summary by Sector'!$B$2:$AH$2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'Summary by Sector'!$B$13:$AH$13</c:f>
              <c:numCache>
                <c:formatCode>0.00</c:formatCode>
                <c:ptCount val="33"/>
                <c:pt idx="0">
                  <c:v>9.5199659373200574E-2</c:v>
                </c:pt>
                <c:pt idx="1">
                  <c:v>9.2495291658185985E-2</c:v>
                </c:pt>
                <c:pt idx="2">
                  <c:v>9.5901666925069046E-2</c:v>
                </c:pt>
                <c:pt idx="3">
                  <c:v>0.11637967439443973</c:v>
                </c:pt>
                <c:pt idx="4">
                  <c:v>0.12410837101530126</c:v>
                </c:pt>
                <c:pt idx="5">
                  <c:v>0.17001187713077698</c:v>
                </c:pt>
                <c:pt idx="6">
                  <c:v>0.20257905891239492</c:v>
                </c:pt>
                <c:pt idx="7">
                  <c:v>0.23613375582720372</c:v>
                </c:pt>
                <c:pt idx="8">
                  <c:v>0.25958228213777956</c:v>
                </c:pt>
                <c:pt idx="9">
                  <c:v>0.28482530060751421</c:v>
                </c:pt>
                <c:pt idx="10">
                  <c:v>0.30140129689650513</c:v>
                </c:pt>
                <c:pt idx="11">
                  <c:v>0.31949350461742199</c:v>
                </c:pt>
                <c:pt idx="12">
                  <c:v>0.33148314885203328</c:v>
                </c:pt>
                <c:pt idx="13">
                  <c:v>0.34537790771783045</c:v>
                </c:pt>
                <c:pt idx="14">
                  <c:v>0.35726406437710889</c:v>
                </c:pt>
                <c:pt idx="15">
                  <c:v>0.36806008293067038</c:v>
                </c:pt>
                <c:pt idx="16">
                  <c:v>0.38281326129641463</c:v>
                </c:pt>
                <c:pt idx="17">
                  <c:v>0.40633670963746932</c:v>
                </c:pt>
                <c:pt idx="18">
                  <c:v>0.42577041703151147</c:v>
                </c:pt>
                <c:pt idx="19">
                  <c:v>0.42841560086789132</c:v>
                </c:pt>
                <c:pt idx="20">
                  <c:v>0.40749734932309467</c:v>
                </c:pt>
                <c:pt idx="21">
                  <c:v>0.4271361455111039</c:v>
                </c:pt>
                <c:pt idx="22">
                  <c:v>0.44581468486398873</c:v>
                </c:pt>
                <c:pt idx="23">
                  <c:v>0.50873266996019761</c:v>
                </c:pt>
                <c:pt idx="24">
                  <c:v>0.5686702049920167</c:v>
                </c:pt>
                <c:pt idx="25">
                  <c:v>0.55855173379583589</c:v>
                </c:pt>
                <c:pt idx="26">
                  <c:v>0.55604581869748271</c:v>
                </c:pt>
                <c:pt idx="27">
                  <c:v>0.47624703036457749</c:v>
                </c:pt>
                <c:pt idx="28">
                  <c:v>0.53900394180344813</c:v>
                </c:pt>
                <c:pt idx="29">
                  <c:v>0.51181395843660404</c:v>
                </c:pt>
                <c:pt idx="30">
                  <c:v>0.58157787828816931</c:v>
                </c:pt>
                <c:pt idx="31">
                  <c:v>0.60493037207181988</c:v>
                </c:pt>
                <c:pt idx="32">
                  <c:v>0.6235758374572441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F16-407C-87C2-63FBF14D90EE}"/>
            </c:ext>
          </c:extLst>
        </c:ser>
        <c:ser>
          <c:idx val="15"/>
          <c:order val="2"/>
          <c:tx>
            <c:strRef>
              <c:f>'Summary by Sector'!$A$19</c:f>
              <c:strCache>
                <c:ptCount val="1"/>
                <c:pt idx="0">
                  <c:v>Agriculture</c:v>
                </c:pt>
              </c:strCache>
            </c:strRef>
          </c:tx>
          <c:spPr>
            <a:ln w="317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'Summary by Sector'!$B$2:$AH$2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'Summary by Sector'!$B$19:$AH$19</c:f>
              <c:numCache>
                <c:formatCode>0.00</c:formatCode>
                <c:ptCount val="33"/>
                <c:pt idx="0">
                  <c:v>6.4241685760556208E-2</c:v>
                </c:pt>
                <c:pt idx="1">
                  <c:v>5.5092904069495102E-2</c:v>
                </c:pt>
                <c:pt idx="2">
                  <c:v>7.2711878569930749E-2</c:v>
                </c:pt>
                <c:pt idx="3">
                  <c:v>8.6496330008411088E-2</c:v>
                </c:pt>
                <c:pt idx="4">
                  <c:v>6.2280313953005567E-2</c:v>
                </c:pt>
                <c:pt idx="5">
                  <c:v>5.6366504753684932E-2</c:v>
                </c:pt>
                <c:pt idx="6">
                  <c:v>5.8352494170157226E-2</c:v>
                </c:pt>
                <c:pt idx="7">
                  <c:v>6.3571250001817986E-2</c:v>
                </c:pt>
                <c:pt idx="8">
                  <c:v>7.7424123561574063E-2</c:v>
                </c:pt>
                <c:pt idx="9">
                  <c:v>7.5274298212759508E-2</c:v>
                </c:pt>
                <c:pt idx="10">
                  <c:v>6.9479204688789389E-2</c:v>
                </c:pt>
                <c:pt idx="11">
                  <c:v>6.6764303482519868E-2</c:v>
                </c:pt>
                <c:pt idx="12">
                  <c:v>6.207302549889962E-2</c:v>
                </c:pt>
                <c:pt idx="13">
                  <c:v>5.4189728417567251E-2</c:v>
                </c:pt>
                <c:pt idx="14">
                  <c:v>5.9768749154196318E-2</c:v>
                </c:pt>
                <c:pt idx="15">
                  <c:v>6.4078224423204516E-2</c:v>
                </c:pt>
                <c:pt idx="16">
                  <c:v>7.62341056569317E-2</c:v>
                </c:pt>
                <c:pt idx="17">
                  <c:v>4.6785877020198249E-2</c:v>
                </c:pt>
                <c:pt idx="18">
                  <c:v>4.7554293901776019E-2</c:v>
                </c:pt>
                <c:pt idx="19">
                  <c:v>4.234675451015904E-2</c:v>
                </c:pt>
                <c:pt idx="20">
                  <c:v>3.8890050560903541E-2</c:v>
                </c:pt>
                <c:pt idx="21">
                  <c:v>3.8615297216639755E-2</c:v>
                </c:pt>
                <c:pt idx="22">
                  <c:v>3.4585260138108982E-2</c:v>
                </c:pt>
                <c:pt idx="23">
                  <c:v>3.2899292769650194E-2</c:v>
                </c:pt>
                <c:pt idx="24">
                  <c:v>2.9087065538133294E-2</c:v>
                </c:pt>
                <c:pt idx="25">
                  <c:v>2.7508820579925434E-2</c:v>
                </c:pt>
                <c:pt idx="26">
                  <c:v>3.0627955462293747E-2</c:v>
                </c:pt>
                <c:pt idx="27">
                  <c:v>3.8892937439702693E-2</c:v>
                </c:pt>
                <c:pt idx="28">
                  <c:v>3.4057741089191157E-2</c:v>
                </c:pt>
                <c:pt idx="29">
                  <c:v>3.2022533253668425E-2</c:v>
                </c:pt>
                <c:pt idx="30">
                  <c:v>3.02198124130241E-2</c:v>
                </c:pt>
                <c:pt idx="31">
                  <c:v>2.883806879391472E-2</c:v>
                </c:pt>
                <c:pt idx="32">
                  <c:v>2.2166038059252303E-2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F16-407C-87C2-63FBF14D90EE}"/>
            </c:ext>
          </c:extLst>
        </c:ser>
        <c:ser>
          <c:idx val="18"/>
          <c:order val="3"/>
          <c:tx>
            <c:strRef>
              <c:f>'Summary by Sector'!$A$22</c:f>
              <c:strCache>
                <c:ptCount val="1"/>
                <c:pt idx="0">
                  <c:v>Waste</c:v>
                </c:pt>
              </c:strCache>
            </c:strRef>
          </c:tx>
          <c:spPr>
            <a:ln w="317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'Summary by Sector'!$B$2:$AH$2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'Summary by Sector'!$B$22:$AH$22</c:f>
              <c:numCache>
                <c:formatCode>0.00</c:formatCode>
                <c:ptCount val="33"/>
                <c:pt idx="0">
                  <c:v>0.28004357083521103</c:v>
                </c:pt>
                <c:pt idx="1">
                  <c:v>0.30305900105316264</c:v>
                </c:pt>
                <c:pt idx="2">
                  <c:v>0.33795911259900241</c:v>
                </c:pt>
                <c:pt idx="3">
                  <c:v>0.3713363186133859</c:v>
                </c:pt>
                <c:pt idx="4">
                  <c:v>0.28717519743195374</c:v>
                </c:pt>
                <c:pt idx="5">
                  <c:v>0.30390011613923873</c:v>
                </c:pt>
                <c:pt idx="6">
                  <c:v>0.29732599420381889</c:v>
                </c:pt>
                <c:pt idx="7">
                  <c:v>0.28479893561689734</c:v>
                </c:pt>
                <c:pt idx="8">
                  <c:v>0.27300179720073714</c:v>
                </c:pt>
                <c:pt idx="9">
                  <c:v>0.25830268391224565</c:v>
                </c:pt>
                <c:pt idx="10">
                  <c:v>0.24362799290533244</c:v>
                </c:pt>
                <c:pt idx="11">
                  <c:v>0.10227854522529901</c:v>
                </c:pt>
                <c:pt idx="12">
                  <c:v>0.10335780463188501</c:v>
                </c:pt>
                <c:pt idx="13">
                  <c:v>0.10410185887511858</c:v>
                </c:pt>
                <c:pt idx="14">
                  <c:v>0.60207297894387246</c:v>
                </c:pt>
                <c:pt idx="15">
                  <c:v>0.65090336374473678</c:v>
                </c:pt>
                <c:pt idx="16">
                  <c:v>0.10330602951094028</c:v>
                </c:pt>
                <c:pt idx="17">
                  <c:v>0.10252252743596377</c:v>
                </c:pt>
                <c:pt idx="18">
                  <c:v>0.10184551804692796</c:v>
                </c:pt>
                <c:pt idx="19">
                  <c:v>0.10148897296210165</c:v>
                </c:pt>
                <c:pt idx="20">
                  <c:v>0.34952274743296879</c:v>
                </c:pt>
                <c:pt idx="21">
                  <c:v>0.22208359920206711</c:v>
                </c:pt>
                <c:pt idx="22">
                  <c:v>0.33999900835202479</c:v>
                </c:pt>
                <c:pt idx="23">
                  <c:v>0.26556158995913254</c:v>
                </c:pt>
                <c:pt idx="24">
                  <c:v>0.2158244433858949</c:v>
                </c:pt>
                <c:pt idx="25">
                  <c:v>0.21554313171753961</c:v>
                </c:pt>
                <c:pt idx="26">
                  <c:v>0.20601823757446147</c:v>
                </c:pt>
                <c:pt idx="27">
                  <c:v>0.21283934036937835</c:v>
                </c:pt>
                <c:pt idx="28">
                  <c:v>0.21322742448055365</c:v>
                </c:pt>
                <c:pt idx="29">
                  <c:v>0.23129308449893055</c:v>
                </c:pt>
                <c:pt idx="30">
                  <c:v>0.12159136843737925</c:v>
                </c:pt>
                <c:pt idx="31">
                  <c:v>0.12130231337963075</c:v>
                </c:pt>
                <c:pt idx="32">
                  <c:v>0.11045285790477355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F16-407C-87C2-63FBF14D90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00100735"/>
        <c:axId val="1900106495"/>
      </c:lineChart>
      <c:catAx>
        <c:axId val="190010073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00106495"/>
        <c:crosses val="autoZero"/>
        <c:auto val="1"/>
        <c:lblAlgn val="ctr"/>
        <c:lblOffset val="100"/>
        <c:tickLblSkip val="5"/>
        <c:noMultiLvlLbl val="0"/>
      </c:catAx>
      <c:valAx>
        <c:axId val="190010649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Emissions</a:t>
                </a:r>
                <a:r>
                  <a:rPr lang="en-US" baseline="0"/>
                  <a:t> (MMTCO</a:t>
                </a:r>
                <a:r>
                  <a:rPr lang="en-US" baseline="-25000"/>
                  <a:t>2</a:t>
                </a:r>
                <a:r>
                  <a:rPr lang="en-US" baseline="0"/>
                  <a:t>e)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0010073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Rhode Island Greenhouse</a:t>
            </a:r>
            <a:r>
              <a:rPr lang="en-US" baseline="0"/>
              <a:t> Gas Emissions from Energy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'Summary by Sector'!$A$4</c:f>
              <c:strCache>
                <c:ptCount val="1"/>
                <c:pt idx="0">
                  <c:v>Transportation</c:v>
                </c:pt>
              </c:strCache>
            </c:strRef>
          </c:tx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'Summary by Sector'!$B$2:$AH$2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'Summary by Sector'!$B$4:$AH$4</c:f>
              <c:numCache>
                <c:formatCode>0.00</c:formatCode>
                <c:ptCount val="33"/>
                <c:pt idx="0">
                  <c:v>4.6336051704329755</c:v>
                </c:pt>
                <c:pt idx="1">
                  <c:v>4.3949822140971477</c:v>
                </c:pt>
                <c:pt idx="2">
                  <c:v>4.5300293578013617</c:v>
                </c:pt>
                <c:pt idx="3">
                  <c:v>4.2036704363078412</c:v>
                </c:pt>
                <c:pt idx="4">
                  <c:v>4.0830711904073107</c:v>
                </c:pt>
                <c:pt idx="5">
                  <c:v>3.9759248467680171</c:v>
                </c:pt>
                <c:pt idx="6">
                  <c:v>4.0477636250088285</c:v>
                </c:pt>
                <c:pt idx="7">
                  <c:v>4.1319045655488846</c:v>
                </c:pt>
                <c:pt idx="8">
                  <c:v>4.6370372011799201</c:v>
                </c:pt>
                <c:pt idx="9">
                  <c:v>4.7706463221901068</c:v>
                </c:pt>
                <c:pt idx="10">
                  <c:v>4.9638237247630101</c:v>
                </c:pt>
                <c:pt idx="11">
                  <c:v>4.906585990789134</c:v>
                </c:pt>
                <c:pt idx="12">
                  <c:v>5.0362714957462273</c:v>
                </c:pt>
                <c:pt idx="13">
                  <c:v>5.0835392214809136</c:v>
                </c:pt>
                <c:pt idx="14">
                  <c:v>5.0183365567697198</c:v>
                </c:pt>
                <c:pt idx="15">
                  <c:v>4.7870078783806154</c:v>
                </c:pt>
                <c:pt idx="16">
                  <c:v>4.6904712323588083</c:v>
                </c:pt>
                <c:pt idx="17">
                  <c:v>4.7305232552210947</c:v>
                </c:pt>
                <c:pt idx="18">
                  <c:v>4.5065041090538518</c:v>
                </c:pt>
                <c:pt idx="19">
                  <c:v>4.8406890479402165</c:v>
                </c:pt>
                <c:pt idx="20">
                  <c:v>4.7665782127604794</c:v>
                </c:pt>
                <c:pt idx="21">
                  <c:v>4.4907783126727434</c:v>
                </c:pt>
                <c:pt idx="22">
                  <c:v>4.3784503026045689</c:v>
                </c:pt>
                <c:pt idx="23">
                  <c:v>4.3477805282797926</c:v>
                </c:pt>
                <c:pt idx="24">
                  <c:v>4.3556174381236472</c:v>
                </c:pt>
                <c:pt idx="25">
                  <c:v>4.2728846560391185</c:v>
                </c:pt>
                <c:pt idx="26">
                  <c:v>4.3283737573326881</c:v>
                </c:pt>
                <c:pt idx="27">
                  <c:v>4.3875333864955941</c:v>
                </c:pt>
                <c:pt idx="28">
                  <c:v>4.4764151108228134</c:v>
                </c:pt>
                <c:pt idx="29">
                  <c:v>4.22207008083058</c:v>
                </c:pt>
                <c:pt idx="30">
                  <c:v>3.7414743984006833</c:v>
                </c:pt>
                <c:pt idx="31">
                  <c:v>3.9192093994464523</c:v>
                </c:pt>
                <c:pt idx="32">
                  <c:v>3.7844265001084372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E01-4580-A2DC-0BE7A96B1C1D}"/>
            </c:ext>
          </c:extLst>
        </c:ser>
        <c:ser>
          <c:idx val="5"/>
          <c:order val="1"/>
          <c:tx>
            <c:strRef>
              <c:f>'Summary by Sector'!$A$8</c:f>
              <c:strCache>
                <c:ptCount val="1"/>
                <c:pt idx="0">
                  <c:v>Electricity Consumption</c:v>
                </c:pt>
              </c:strCache>
            </c:strRef>
          </c:tx>
          <c:spPr>
            <a:ln w="317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'Summary by Sector'!$B$2:$AH$2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'Summary by Sector'!$B$8:$AH$8</c:f>
              <c:numCache>
                <c:formatCode>0.00</c:formatCode>
                <c:ptCount val="33"/>
                <c:pt idx="0">
                  <c:v>2.8152270210675825</c:v>
                </c:pt>
                <c:pt idx="1">
                  <c:v>2.9946629387603831</c:v>
                </c:pt>
                <c:pt idx="2">
                  <c:v>2.9898653371282768</c:v>
                </c:pt>
                <c:pt idx="3">
                  <c:v>3.0627888819362843</c:v>
                </c:pt>
                <c:pt idx="4">
                  <c:v>3.0736177541916083</c:v>
                </c:pt>
                <c:pt idx="5">
                  <c:v>3.103362884310664</c:v>
                </c:pt>
                <c:pt idx="6">
                  <c:v>3.0888330050820012</c:v>
                </c:pt>
                <c:pt idx="7">
                  <c:v>3.1543545359433303</c:v>
                </c:pt>
                <c:pt idx="8">
                  <c:v>3.2213838844604643</c:v>
                </c:pt>
                <c:pt idx="9">
                  <c:v>3.3440654119100244</c:v>
                </c:pt>
                <c:pt idx="10">
                  <c:v>3.4147957674004976</c:v>
                </c:pt>
                <c:pt idx="11">
                  <c:v>3.4577000334247563</c:v>
                </c:pt>
                <c:pt idx="12">
                  <c:v>3.5361065515265988</c:v>
                </c:pt>
                <c:pt idx="13">
                  <c:v>3.6464513890650303</c:v>
                </c:pt>
                <c:pt idx="14">
                  <c:v>3.688944432092252</c:v>
                </c:pt>
                <c:pt idx="15">
                  <c:v>3.7646094635471767</c:v>
                </c:pt>
                <c:pt idx="16">
                  <c:v>3.5436939255494555</c:v>
                </c:pt>
                <c:pt idx="17">
                  <c:v>3.5339907323105328</c:v>
                </c:pt>
                <c:pt idx="18">
                  <c:v>3.4118666122850652</c:v>
                </c:pt>
                <c:pt idx="19">
                  <c:v>3.2891357121690663</c:v>
                </c:pt>
                <c:pt idx="20">
                  <c:v>2.6353897606781982</c:v>
                </c:pt>
                <c:pt idx="21">
                  <c:v>2.297972235534778</c:v>
                </c:pt>
                <c:pt idx="22">
                  <c:v>2.0925524201603292</c:v>
                </c:pt>
                <c:pt idx="23">
                  <c:v>2.0089499326635805</c:v>
                </c:pt>
                <c:pt idx="24">
                  <c:v>1.9936788983961367</c:v>
                </c:pt>
                <c:pt idx="25">
                  <c:v>2.0402706011473621</c:v>
                </c:pt>
                <c:pt idx="26">
                  <c:v>1.8113881418982938</c:v>
                </c:pt>
                <c:pt idx="27">
                  <c:v>1.8449924496386993</c:v>
                </c:pt>
                <c:pt idx="28">
                  <c:v>1.6616280910725427</c:v>
                </c:pt>
                <c:pt idx="29">
                  <c:v>1.4825721650007269</c:v>
                </c:pt>
                <c:pt idx="30">
                  <c:v>1.7301572635720139</c:v>
                </c:pt>
                <c:pt idx="31">
                  <c:v>1.9467108550723309</c:v>
                </c:pt>
                <c:pt idx="32">
                  <c:v>1.922541326227992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E01-4580-A2DC-0BE7A96B1C1D}"/>
            </c:ext>
          </c:extLst>
        </c:ser>
        <c:ser>
          <c:idx val="6"/>
          <c:order val="2"/>
          <c:tx>
            <c:strRef>
              <c:f>'Summary by Sector'!$A$9</c:f>
              <c:strCache>
                <c:ptCount val="1"/>
                <c:pt idx="0">
                  <c:v>Residential Buildings</c:v>
                </c:pt>
              </c:strCache>
            </c:strRef>
          </c:tx>
          <c:spPr>
            <a:ln w="317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'Summary by Sector'!$B$2:$AH$2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'Summary by Sector'!$B$9:$AH$9</c:f>
              <c:numCache>
                <c:formatCode>0.00</c:formatCode>
                <c:ptCount val="33"/>
                <c:pt idx="0">
                  <c:v>2.381286086922624</c:v>
                </c:pt>
                <c:pt idx="1">
                  <c:v>2.395203368398044</c:v>
                </c:pt>
                <c:pt idx="2">
                  <c:v>2.8275156009630917</c:v>
                </c:pt>
                <c:pt idx="3">
                  <c:v>2.7054354855346832</c:v>
                </c:pt>
                <c:pt idx="4">
                  <c:v>2.7563973300709481</c:v>
                </c:pt>
                <c:pt idx="5">
                  <c:v>2.5458285044697027</c:v>
                </c:pt>
                <c:pt idx="6">
                  <c:v>2.7209712764769494</c:v>
                </c:pt>
                <c:pt idx="7">
                  <c:v>2.6607956243152726</c:v>
                </c:pt>
                <c:pt idx="8">
                  <c:v>2.4204818513532786</c:v>
                </c:pt>
                <c:pt idx="9">
                  <c:v>2.3694068147933067</c:v>
                </c:pt>
                <c:pt idx="10">
                  <c:v>2.5690735466479233</c:v>
                </c:pt>
                <c:pt idx="11">
                  <c:v>2.6318363146638166</c:v>
                </c:pt>
                <c:pt idx="12">
                  <c:v>2.5180515871376117</c:v>
                </c:pt>
                <c:pt idx="13">
                  <c:v>2.8646300875031905</c:v>
                </c:pt>
                <c:pt idx="14">
                  <c:v>2.8496783806930379</c:v>
                </c:pt>
                <c:pt idx="15">
                  <c:v>2.7428328800299804</c:v>
                </c:pt>
                <c:pt idx="16">
                  <c:v>2.2267434792612564</c:v>
                </c:pt>
                <c:pt idx="17">
                  <c:v>2.308548053666212</c:v>
                </c:pt>
                <c:pt idx="18">
                  <c:v>2.2587041156760281</c:v>
                </c:pt>
                <c:pt idx="19">
                  <c:v>2.3650292835152955</c:v>
                </c:pt>
                <c:pt idx="20">
                  <c:v>2.2530888111552176</c:v>
                </c:pt>
                <c:pt idx="21">
                  <c:v>2.1502246792627271</c:v>
                </c:pt>
                <c:pt idx="22">
                  <c:v>2.073780276084713</c:v>
                </c:pt>
                <c:pt idx="23">
                  <c:v>2.2782800444903288</c:v>
                </c:pt>
                <c:pt idx="24">
                  <c:v>2.3475821907849896</c:v>
                </c:pt>
                <c:pt idx="25">
                  <c:v>2.4677405929409297</c:v>
                </c:pt>
                <c:pt idx="26">
                  <c:v>1.8428702218513398</c:v>
                </c:pt>
                <c:pt idx="27">
                  <c:v>1.8683961222577525</c:v>
                </c:pt>
                <c:pt idx="28">
                  <c:v>2.3264464007186794</c:v>
                </c:pt>
                <c:pt idx="29">
                  <c:v>2.0886057226244712</c:v>
                </c:pt>
                <c:pt idx="30">
                  <c:v>1.9079115017846109</c:v>
                </c:pt>
                <c:pt idx="31">
                  <c:v>2.1468432459691611</c:v>
                </c:pt>
                <c:pt idx="32">
                  <c:v>2.1218112317705375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E01-4580-A2DC-0BE7A96B1C1D}"/>
            </c:ext>
          </c:extLst>
        </c:ser>
        <c:ser>
          <c:idx val="7"/>
          <c:order val="3"/>
          <c:tx>
            <c:strRef>
              <c:f>'Summary by Sector'!$A$10</c:f>
              <c:strCache>
                <c:ptCount val="1"/>
                <c:pt idx="0">
                  <c:v>Commercial Buildings</c:v>
                </c:pt>
              </c:strCache>
            </c:strRef>
          </c:tx>
          <c:spPr>
            <a:ln w="317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'Summary by Sector'!$B$2:$AH$2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'Summary by Sector'!$B$10:$AH$10</c:f>
              <c:numCache>
                <c:formatCode>0.00</c:formatCode>
                <c:ptCount val="33"/>
                <c:pt idx="0">
                  <c:v>1.1250826900470547</c:v>
                </c:pt>
                <c:pt idx="1">
                  <c:v>1.1702445898330438</c:v>
                </c:pt>
                <c:pt idx="2">
                  <c:v>1.0921064263524265</c:v>
                </c:pt>
                <c:pt idx="3">
                  <c:v>1.1453577475498724</c:v>
                </c:pt>
                <c:pt idx="4">
                  <c:v>1.3938237662369974</c:v>
                </c:pt>
                <c:pt idx="5">
                  <c:v>1.2714891297654092</c:v>
                </c:pt>
                <c:pt idx="6">
                  <c:v>1.4355552468432025</c:v>
                </c:pt>
                <c:pt idx="7">
                  <c:v>1.3554240663514541</c:v>
                </c:pt>
                <c:pt idx="8">
                  <c:v>1.1545317974533094</c:v>
                </c:pt>
                <c:pt idx="9">
                  <c:v>1.0957369560029577</c:v>
                </c:pt>
                <c:pt idx="10">
                  <c:v>1.2428098416353262</c:v>
                </c:pt>
                <c:pt idx="11">
                  <c:v>1.2677872060445687</c:v>
                </c:pt>
                <c:pt idx="12">
                  <c:v>1.1723344729365079</c:v>
                </c:pt>
                <c:pt idx="13">
                  <c:v>1.3088291015824689</c:v>
                </c:pt>
                <c:pt idx="14">
                  <c:v>1.2229297427350667</c:v>
                </c:pt>
                <c:pt idx="15">
                  <c:v>1.1479341402905694</c:v>
                </c:pt>
                <c:pt idx="16">
                  <c:v>0.95614071957370161</c:v>
                </c:pt>
                <c:pt idx="17">
                  <c:v>1.0520531962493573</c:v>
                </c:pt>
                <c:pt idx="18">
                  <c:v>0.94427789708240928</c:v>
                </c:pt>
                <c:pt idx="19">
                  <c:v>1.0506191574109469</c:v>
                </c:pt>
                <c:pt idx="20">
                  <c:v>0.92385801904978015</c:v>
                </c:pt>
                <c:pt idx="21">
                  <c:v>0.86830160380575461</c:v>
                </c:pt>
                <c:pt idx="22">
                  <c:v>0.79219745224521587</c:v>
                </c:pt>
                <c:pt idx="23">
                  <c:v>0.91421681771417396</c:v>
                </c:pt>
                <c:pt idx="24">
                  <c:v>1.1336496411294996</c:v>
                </c:pt>
                <c:pt idx="25">
                  <c:v>0.99858227698629853</c:v>
                </c:pt>
                <c:pt idx="26">
                  <c:v>0.85934823703581442</c:v>
                </c:pt>
                <c:pt idx="27">
                  <c:v>0.86950215309675793</c:v>
                </c:pt>
                <c:pt idx="28">
                  <c:v>0.97968491712503636</c:v>
                </c:pt>
                <c:pt idx="29">
                  <c:v>0.93649253262112842</c:v>
                </c:pt>
                <c:pt idx="30">
                  <c:v>0.80495306066392192</c:v>
                </c:pt>
                <c:pt idx="31">
                  <c:v>0.9405515006905899</c:v>
                </c:pt>
                <c:pt idx="32">
                  <c:v>0.92755470154191888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E01-4580-A2DC-0BE7A96B1C1D}"/>
            </c:ext>
          </c:extLst>
        </c:ser>
        <c:ser>
          <c:idx val="8"/>
          <c:order val="4"/>
          <c:tx>
            <c:strRef>
              <c:f>'Summary by Sector'!$A$11</c:f>
              <c:strCache>
                <c:ptCount val="1"/>
                <c:pt idx="0">
                  <c:v>Industrial Buildings</c:v>
                </c:pt>
              </c:strCache>
            </c:strRef>
          </c:tx>
          <c:spPr>
            <a:ln w="31750" cap="rnd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'Summary by Sector'!$B$2:$AH$2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'Summary by Sector'!$B$11:$AH$11</c:f>
              <c:numCache>
                <c:formatCode>0.00</c:formatCode>
                <c:ptCount val="33"/>
                <c:pt idx="0">
                  <c:v>0.64555007098753969</c:v>
                </c:pt>
                <c:pt idx="1">
                  <c:v>1.7875290578615037</c:v>
                </c:pt>
                <c:pt idx="2">
                  <c:v>2.951505068240861</c:v>
                </c:pt>
                <c:pt idx="3">
                  <c:v>0.98437006236175195</c:v>
                </c:pt>
                <c:pt idx="4">
                  <c:v>2.62850084427803</c:v>
                </c:pt>
                <c:pt idx="5">
                  <c:v>2.2346549933771089</c:v>
                </c:pt>
                <c:pt idx="6">
                  <c:v>1.8093269559091403</c:v>
                </c:pt>
                <c:pt idx="7">
                  <c:v>1.658577836750506</c:v>
                </c:pt>
                <c:pt idx="8">
                  <c:v>2.5518907722480653</c:v>
                </c:pt>
                <c:pt idx="9">
                  <c:v>2.1420514696279249</c:v>
                </c:pt>
                <c:pt idx="10">
                  <c:v>0.68817702788920221</c:v>
                </c:pt>
                <c:pt idx="11">
                  <c:v>0.55139327299210639</c:v>
                </c:pt>
                <c:pt idx="12">
                  <c:v>0.51451609783325136</c:v>
                </c:pt>
                <c:pt idx="13">
                  <c:v>0.56910542456169577</c:v>
                </c:pt>
                <c:pt idx="14">
                  <c:v>0.60891005264383979</c:v>
                </c:pt>
                <c:pt idx="15">
                  <c:v>0.62121602836104617</c:v>
                </c:pt>
                <c:pt idx="16">
                  <c:v>0.62073536251575845</c:v>
                </c:pt>
                <c:pt idx="17">
                  <c:v>0.60521738104450573</c:v>
                </c:pt>
                <c:pt idx="18">
                  <c:v>0.53041089523113127</c:v>
                </c:pt>
                <c:pt idx="19">
                  <c:v>0.66934231746642336</c:v>
                </c:pt>
                <c:pt idx="20">
                  <c:v>0.60172151426474296</c:v>
                </c:pt>
                <c:pt idx="21">
                  <c:v>0.56172431752982288</c:v>
                </c:pt>
                <c:pt idx="22">
                  <c:v>0.54458169821767555</c:v>
                </c:pt>
                <c:pt idx="23">
                  <c:v>0.55591454317195832</c:v>
                </c:pt>
                <c:pt idx="24">
                  <c:v>0.55736755902981661</c:v>
                </c:pt>
                <c:pt idx="25">
                  <c:v>0.58282114863979928</c:v>
                </c:pt>
                <c:pt idx="26">
                  <c:v>0.59140857747178621</c:v>
                </c:pt>
                <c:pt idx="27">
                  <c:v>0.62015646840444028</c:v>
                </c:pt>
                <c:pt idx="28">
                  <c:v>0.6290752371832713</c:v>
                </c:pt>
                <c:pt idx="29">
                  <c:v>0.61739378227762165</c:v>
                </c:pt>
                <c:pt idx="30">
                  <c:v>0.59712426365045923</c:v>
                </c:pt>
                <c:pt idx="31">
                  <c:v>0.58522113643932006</c:v>
                </c:pt>
                <c:pt idx="32">
                  <c:v>0.58859657307560065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E01-4580-A2DC-0BE7A96B1C1D}"/>
            </c:ext>
          </c:extLst>
        </c:ser>
        <c:ser>
          <c:idx val="9"/>
          <c:order val="5"/>
          <c:tx>
            <c:strRef>
              <c:f>'Summary by Sector'!$A$12</c:f>
              <c:strCache>
                <c:ptCount val="1"/>
                <c:pt idx="0">
                  <c:v>Natural Gas Distribution</c:v>
                </c:pt>
              </c:strCache>
            </c:strRef>
          </c:tx>
          <c:spPr>
            <a:ln w="317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'Summary by Sector'!$B$2:$AH$2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'Summary by Sector'!$B$12:$AH$12</c:f>
              <c:numCache>
                <c:formatCode>0.00</c:formatCode>
                <c:ptCount val="33"/>
                <c:pt idx="0">
                  <c:v>0.32721511200000003</c:v>
                </c:pt>
                <c:pt idx="1">
                  <c:v>0.32894511999999998</c:v>
                </c:pt>
                <c:pt idx="2">
                  <c:v>0.32544078000000004</c:v>
                </c:pt>
                <c:pt idx="3">
                  <c:v>0.32713822399999998</c:v>
                </c:pt>
                <c:pt idx="4">
                  <c:v>0.32616477599999999</c:v>
                </c:pt>
                <c:pt idx="5">
                  <c:v>0.32329858399999994</c:v>
                </c:pt>
                <c:pt idx="6">
                  <c:v>0.32416448399999997</c:v>
                </c:pt>
                <c:pt idx="7">
                  <c:v>0.321844992</c:v>
                </c:pt>
                <c:pt idx="8">
                  <c:v>0.32056780000000001</c:v>
                </c:pt>
                <c:pt idx="9">
                  <c:v>0.3197927599999999</c:v>
                </c:pt>
                <c:pt idx="10">
                  <c:v>0.320929252</c:v>
                </c:pt>
                <c:pt idx="11">
                  <c:v>0.32037913600000001</c:v>
                </c:pt>
                <c:pt idx="12">
                  <c:v>0.31769844399999997</c:v>
                </c:pt>
                <c:pt idx="13">
                  <c:v>0.31621312800000001</c:v>
                </c:pt>
                <c:pt idx="14">
                  <c:v>0.31509760799999992</c:v>
                </c:pt>
                <c:pt idx="15">
                  <c:v>0.31461329199999999</c:v>
                </c:pt>
                <c:pt idx="16">
                  <c:v>0.32083766399999997</c:v>
                </c:pt>
                <c:pt idx="17">
                  <c:v>0.31759011199999992</c:v>
                </c:pt>
                <c:pt idx="18">
                  <c:v>0.31569518399999996</c:v>
                </c:pt>
                <c:pt idx="19">
                  <c:v>0.31508903999999993</c:v>
                </c:pt>
                <c:pt idx="20">
                  <c:v>0.309231384</c:v>
                </c:pt>
                <c:pt idx="21">
                  <c:v>0.30865592799999997</c:v>
                </c:pt>
                <c:pt idx="22">
                  <c:v>0.30431814000000001</c:v>
                </c:pt>
                <c:pt idx="23">
                  <c:v>0.29901899999999992</c:v>
                </c:pt>
                <c:pt idx="24">
                  <c:v>0.29396043599999999</c:v>
                </c:pt>
                <c:pt idx="25">
                  <c:v>0.2872268</c:v>
                </c:pt>
                <c:pt idx="26">
                  <c:v>0.28303645999999999</c:v>
                </c:pt>
                <c:pt idx="27">
                  <c:v>0.27829082400000005</c:v>
                </c:pt>
                <c:pt idx="28">
                  <c:v>0.27341613599999992</c:v>
                </c:pt>
                <c:pt idx="29">
                  <c:v>0.26988259200000003</c:v>
                </c:pt>
                <c:pt idx="30">
                  <c:v>0.26381818399999996</c:v>
                </c:pt>
                <c:pt idx="31">
                  <c:v>0.25865529199999998</c:v>
                </c:pt>
                <c:pt idx="32">
                  <c:v>0.25148863599999993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E01-4580-A2DC-0BE7A96B1C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4886463"/>
        <c:axId val="904884543"/>
      </c:lineChart>
      <c:catAx>
        <c:axId val="90488646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04884543"/>
        <c:crosses val="autoZero"/>
        <c:auto val="1"/>
        <c:lblAlgn val="ctr"/>
        <c:lblOffset val="100"/>
        <c:tickLblSkip val="5"/>
        <c:noMultiLvlLbl val="0"/>
      </c:catAx>
      <c:valAx>
        <c:axId val="90488454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Emissions</a:t>
                </a:r>
                <a:r>
                  <a:rPr lang="en-US" baseline="0"/>
                  <a:t> (MMTCO</a:t>
                </a:r>
                <a:r>
                  <a:rPr lang="en-US" baseline="-25000"/>
                  <a:t>2</a:t>
                </a:r>
                <a:r>
                  <a:rPr lang="en-US" baseline="0"/>
                  <a:t>e)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1.4981273408239701E-2"/>
              <c:y val="0.3864482347943501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0488646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r>
              <a:rPr lang="en-US"/>
              <a:t>Rhode Island Greenhouse Gas Emissions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'Summary by Sector'!$A$25</c:f>
              <c:strCache>
                <c:ptCount val="1"/>
                <c:pt idx="0">
                  <c:v>Total Gross Emissions</c:v>
                </c:pt>
              </c:strCache>
            </c:strRef>
          </c:tx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'Summary by Sector'!$B$2:$AH$2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'Summary by Sector'!$B$25:$AH$25</c:f>
              <c:numCache>
                <c:formatCode>0.00</c:formatCode>
                <c:ptCount val="33"/>
                <c:pt idx="0">
                  <c:v>12.367451067426746</c:v>
                </c:pt>
                <c:pt idx="1">
                  <c:v>13.522214485730965</c:v>
                </c:pt>
                <c:pt idx="2">
                  <c:v>15.223035228580018</c:v>
                </c:pt>
                <c:pt idx="3">
                  <c:v>13.002973160706668</c:v>
                </c:pt>
                <c:pt idx="4">
                  <c:v>14.735139543585156</c:v>
                </c:pt>
                <c:pt idx="5">
                  <c:v>13.984837440714601</c:v>
                </c:pt>
                <c:pt idx="6">
                  <c:v>13.984872140606493</c:v>
                </c:pt>
                <c:pt idx="7">
                  <c:v>13.867405562355369</c:v>
                </c:pt>
                <c:pt idx="8">
                  <c:v>14.915901509595127</c:v>
                </c:pt>
                <c:pt idx="9">
                  <c:v>14.66010201725684</c:v>
                </c:pt>
                <c:pt idx="10">
                  <c:v>13.814117654826589</c:v>
                </c:pt>
                <c:pt idx="11">
                  <c:v>13.624218307239623</c:v>
                </c:pt>
                <c:pt idx="12">
                  <c:v>13.591892628163015</c:v>
                </c:pt>
                <c:pt idx="13">
                  <c:v>14.292437847203814</c:v>
                </c:pt>
                <c:pt idx="14">
                  <c:v>14.723002565409095</c:v>
                </c:pt>
                <c:pt idx="15">
                  <c:v>14.461255353707999</c:v>
                </c:pt>
                <c:pt idx="16">
                  <c:v>12.920975779723268</c:v>
                </c:pt>
                <c:pt idx="17">
                  <c:v>13.103567844585335</c:v>
                </c:pt>
                <c:pt idx="18">
                  <c:v>12.542629042308702</c:v>
                </c:pt>
                <c:pt idx="19">
                  <c:v>13.1021558868421</c:v>
                </c:pt>
                <c:pt idx="20">
                  <c:v>12.285777849225386</c:v>
                </c:pt>
                <c:pt idx="21">
                  <c:v>11.365492118735636</c:v>
                </c:pt>
                <c:pt idx="22">
                  <c:v>11.006279242666626</c:v>
                </c:pt>
                <c:pt idx="23">
                  <c:v>11.211354419008815</c:v>
                </c:pt>
                <c:pt idx="24">
                  <c:v>11.495437877380136</c:v>
                </c:pt>
                <c:pt idx="25">
                  <c:v>11.45112976184681</c:v>
                </c:pt>
                <c:pt idx="26">
                  <c:v>10.50911740732416</c:v>
                </c:pt>
                <c:pt idx="27">
                  <c:v>10.596850712066903</c:v>
                </c:pt>
                <c:pt idx="28">
                  <c:v>11.132955000295535</c:v>
                </c:pt>
                <c:pt idx="29">
                  <c:v>10.392146451543733</c:v>
                </c:pt>
                <c:pt idx="30">
                  <c:v>9.7788277312102618</c:v>
                </c:pt>
                <c:pt idx="31">
                  <c:v>10.55226218386322</c:v>
                </c:pt>
                <c:pt idx="32">
                  <c:v>10.352613702145755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22-4160-B37A-2E8344AFFD1B}"/>
            </c:ext>
          </c:extLst>
        </c:ser>
        <c:ser>
          <c:idx val="0"/>
          <c:order val="1"/>
          <c:tx>
            <c:strRef>
              <c:f>'Summary by Sector'!$A$27</c:f>
              <c:strCache>
                <c:ptCount val="1"/>
                <c:pt idx="0">
                  <c:v>Total Net Emissions</c:v>
                </c:pt>
              </c:strCache>
            </c:strRef>
          </c:tx>
          <c:spPr>
            <a:ln w="317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'Summary by Sector'!$B$2:$AH$2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'Summary by Sector'!$B$27:$AH$27</c:f>
              <c:numCache>
                <c:formatCode>0.00</c:formatCode>
                <c:ptCount val="33"/>
                <c:pt idx="0">
                  <c:v>11.756361802117361</c:v>
                </c:pt>
                <c:pt idx="1">
                  <c:v>12.910290254467405</c:v>
                </c:pt>
                <c:pt idx="2">
                  <c:v>14.605150179431327</c:v>
                </c:pt>
                <c:pt idx="3">
                  <c:v>12.377985002065829</c:v>
                </c:pt>
                <c:pt idx="4">
                  <c:v>14.106934478250158</c:v>
                </c:pt>
                <c:pt idx="5">
                  <c:v>13.343388540165947</c:v>
                </c:pt>
                <c:pt idx="6">
                  <c:v>13.330116173059251</c:v>
                </c:pt>
                <c:pt idx="7">
                  <c:v>13.192943314970536</c:v>
                </c:pt>
                <c:pt idx="8">
                  <c:v>14.231560990153781</c:v>
                </c:pt>
                <c:pt idx="9">
                  <c:v>13.964285328162475</c:v>
                </c:pt>
                <c:pt idx="10">
                  <c:v>13.100768002315467</c:v>
                </c:pt>
                <c:pt idx="11">
                  <c:v>12.914634389824023</c:v>
                </c:pt>
                <c:pt idx="12">
                  <c:v>12.870809138398954</c:v>
                </c:pt>
                <c:pt idx="13">
                  <c:v>13.581086215065618</c:v>
                </c:pt>
                <c:pt idx="14">
                  <c:v>14.032219721068815</c:v>
                </c:pt>
                <c:pt idx="15">
                  <c:v>13.741416198777785</c:v>
                </c:pt>
                <c:pt idx="16">
                  <c:v>12.186882120924665</c:v>
                </c:pt>
                <c:pt idx="17">
                  <c:v>12.383391300021444</c:v>
                </c:pt>
                <c:pt idx="18">
                  <c:v>11.835891563490527</c:v>
                </c:pt>
                <c:pt idx="19">
                  <c:v>12.381255697390772</c:v>
                </c:pt>
                <c:pt idx="20">
                  <c:v>11.547596653210277</c:v>
                </c:pt>
                <c:pt idx="21">
                  <c:v>10.624005170189927</c:v>
                </c:pt>
                <c:pt idx="22">
                  <c:v>10.255979806497981</c:v>
                </c:pt>
                <c:pt idx="23">
                  <c:v>10.451466420145211</c:v>
                </c:pt>
                <c:pt idx="24">
                  <c:v>10.729077486322575</c:v>
                </c:pt>
                <c:pt idx="25">
                  <c:v>10.678181943195154</c:v>
                </c:pt>
                <c:pt idx="26">
                  <c:v>9.7370879089987703</c:v>
                </c:pt>
                <c:pt idx="27">
                  <c:v>9.8091843777923415</c:v>
                </c:pt>
                <c:pt idx="28">
                  <c:v>10.350714678611535</c:v>
                </c:pt>
                <c:pt idx="29">
                  <c:v>9.6286069964252334</c:v>
                </c:pt>
                <c:pt idx="30">
                  <c:v>9.0290732647218643</c:v>
                </c:pt>
                <c:pt idx="31">
                  <c:v>9.8237431881043236</c:v>
                </c:pt>
                <c:pt idx="32">
                  <c:v>9.6042886838996697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F22-4160-B37A-2E8344AFFD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93541375"/>
        <c:axId val="1593539455"/>
      </c:lineChart>
      <c:catAx>
        <c:axId val="159354137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 lang="en-US"/>
          </a:p>
        </c:txPr>
        <c:crossAx val="1593539455"/>
        <c:crosses val="autoZero"/>
        <c:auto val="1"/>
        <c:lblAlgn val="ctr"/>
        <c:lblOffset val="100"/>
        <c:tickLblSkip val="5"/>
        <c:noMultiLvlLbl val="0"/>
      </c:catAx>
      <c:valAx>
        <c:axId val="1593539455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2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r>
                  <a:rPr lang="en-US"/>
                  <a:t>Emissions (MMTCO2e)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2"/>
                  </a:solidFill>
                  <a:latin typeface="Calibri" panose="020F0502020204030204" pitchFamily="34" charset="0"/>
                  <a:ea typeface="Calibri" panose="020F0502020204030204" pitchFamily="34" charset="0"/>
                  <a:cs typeface="Calibri" panose="020F0502020204030204" pitchFamily="34" charset="0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 lang="en-US"/>
          </a:p>
        </c:txPr>
        <c:crossAx val="159354137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Calibri" panose="020F0502020204030204" pitchFamily="34" charset="0"/>
          <a:ea typeface="Calibri" panose="020F0502020204030204" pitchFamily="34" charset="0"/>
          <a:cs typeface="Calibri" panose="020F050202020403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 baseline="0"/>
              <a:t>Rhode Island Greenhouse Gas Emissions by Gas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'Summary by Gas'!$A$3</c:f>
              <c:strCache>
                <c:ptCount val="1"/>
                <c:pt idx="0">
                  <c:v>Carbon Dioxide</c:v>
                </c:pt>
              </c:strCache>
            </c:strRef>
          </c:tx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'Summary by Gas'!$B$2:$AH$2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'Summary by Gas'!$B$3:$AH$3</c:f>
              <c:numCache>
                <c:formatCode>0.00</c:formatCode>
                <c:ptCount val="33"/>
                <c:pt idx="0">
                  <c:v>11.452605407712168</c:v>
                </c:pt>
                <c:pt idx="1">
                  <c:v>12.588188364897059</c:v>
                </c:pt>
                <c:pt idx="2">
                  <c:v>14.226909899657713</c:v>
                </c:pt>
                <c:pt idx="3">
                  <c:v>11.95203484665517</c:v>
                </c:pt>
                <c:pt idx="4">
                  <c:v>13.773192683044963</c:v>
                </c:pt>
                <c:pt idx="5">
                  <c:v>12.966611285405104</c:v>
                </c:pt>
                <c:pt idx="6">
                  <c:v>12.933588301960707</c:v>
                </c:pt>
                <c:pt idx="7">
                  <c:v>12.809211478763048</c:v>
                </c:pt>
                <c:pt idx="8">
                  <c:v>13.832626585414815</c:v>
                </c:pt>
                <c:pt idx="9">
                  <c:v>13.572883075501709</c:v>
                </c:pt>
                <c:pt idx="10">
                  <c:v>12.727938431456264</c:v>
                </c:pt>
                <c:pt idx="11">
                  <c:v>12.685287903604573</c:v>
                </c:pt>
                <c:pt idx="12">
                  <c:v>12.648478700634442</c:v>
                </c:pt>
                <c:pt idx="13">
                  <c:v>13.338573469871251</c:v>
                </c:pt>
                <c:pt idx="14">
                  <c:v>13.268937830607358</c:v>
                </c:pt>
                <c:pt idx="15">
                  <c:v>12.971533685657068</c:v>
                </c:pt>
                <c:pt idx="16">
                  <c:v>11.959014992042846</c:v>
                </c:pt>
                <c:pt idx="17">
                  <c:v>12.135920522812068</c:v>
                </c:pt>
                <c:pt idx="18">
                  <c:v>11.563213336534522</c:v>
                </c:pt>
                <c:pt idx="19">
                  <c:v>12.119129446469115</c:v>
                </c:pt>
                <c:pt idx="20">
                  <c:v>11.095655729681507</c:v>
                </c:pt>
                <c:pt idx="21">
                  <c:v>10.292294948368788</c:v>
                </c:pt>
                <c:pt idx="22">
                  <c:v>9.814197295315763</c:v>
                </c:pt>
                <c:pt idx="23">
                  <c:v>10.037469730909043</c:v>
                </c:pt>
                <c:pt idx="24">
                  <c:v>10.313146759187386</c:v>
                </c:pt>
                <c:pt idx="25">
                  <c:v>10.300833811672478</c:v>
                </c:pt>
                <c:pt idx="26">
                  <c:v>9.3826168422366969</c:v>
                </c:pt>
                <c:pt idx="27">
                  <c:v>9.5425884537462853</c:v>
                </c:pt>
                <c:pt idx="28">
                  <c:v>10.029194869049608</c:v>
                </c:pt>
                <c:pt idx="29">
                  <c:v>9.2992378214125591</c:v>
                </c:pt>
                <c:pt idx="30">
                  <c:v>8.7446649113352581</c:v>
                </c:pt>
                <c:pt idx="31">
                  <c:v>9.4808227875636657</c:v>
                </c:pt>
                <c:pt idx="32">
                  <c:v>9.287373127946589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83A-49C3-AEF7-CC1864F8A7F4}"/>
            </c:ext>
          </c:extLst>
        </c:ser>
        <c:ser>
          <c:idx val="1"/>
          <c:order val="1"/>
          <c:tx>
            <c:strRef>
              <c:f>'Summary by Gas'!$A$4</c:f>
              <c:strCache>
                <c:ptCount val="1"/>
                <c:pt idx="0">
                  <c:v>Methane</c:v>
                </c:pt>
              </c:strCache>
            </c:strRef>
          </c:tx>
          <c:spPr>
            <a:ln w="317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'Summary by Gas'!$B$2:$AH$2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'Summary by Gas'!$B$4:$AH$4</c:f>
              <c:numCache>
                <c:formatCode>0.00</c:formatCode>
                <c:ptCount val="33"/>
                <c:pt idx="0">
                  <c:v>0.66363870255591839</c:v>
                </c:pt>
                <c:pt idx="1">
                  <c:v>0.68766936713822757</c:v>
                </c:pt>
                <c:pt idx="2">
                  <c:v>0.72150753240467558</c:v>
                </c:pt>
                <c:pt idx="3">
                  <c:v>0.75448905198211036</c:v>
                </c:pt>
                <c:pt idx="4">
                  <c:v>0.66824431630107417</c:v>
                </c:pt>
                <c:pt idx="5">
                  <c:v>0.68036388543108006</c:v>
                </c:pt>
                <c:pt idx="6">
                  <c:v>0.6761636126684647</c:v>
                </c:pt>
                <c:pt idx="7">
                  <c:v>0.65044564556633211</c:v>
                </c:pt>
                <c:pt idx="8">
                  <c:v>0.63403968357249185</c:v>
                </c:pt>
                <c:pt idx="9">
                  <c:v>0.61498603829085519</c:v>
                </c:pt>
                <c:pt idx="10">
                  <c:v>0.60180664780910009</c:v>
                </c:pt>
                <c:pt idx="11">
                  <c:v>0.45545597442840685</c:v>
                </c:pt>
                <c:pt idx="12">
                  <c:v>0.45182680869582181</c:v>
                </c:pt>
                <c:pt idx="13">
                  <c:v>0.45253053235284052</c:v>
                </c:pt>
                <c:pt idx="14">
                  <c:v>0.94798647739179442</c:v>
                </c:pt>
                <c:pt idx="15">
                  <c:v>0.98203768754784082</c:v>
                </c:pt>
                <c:pt idx="16">
                  <c:v>0.43719573186646088</c:v>
                </c:pt>
                <c:pt idx="17">
                  <c:v>0.43404416175162769</c:v>
                </c:pt>
                <c:pt idx="18">
                  <c:v>0.43121833111567781</c:v>
                </c:pt>
                <c:pt idx="19">
                  <c:v>0.43793329790499419</c:v>
                </c:pt>
                <c:pt idx="20">
                  <c:v>0.67886951562519127</c:v>
                </c:pt>
                <c:pt idx="21">
                  <c:v>0.5495352306009248</c:v>
                </c:pt>
                <c:pt idx="22">
                  <c:v>0.65857712252614065</c:v>
                </c:pt>
                <c:pt idx="23">
                  <c:v>0.58283480947163835</c:v>
                </c:pt>
                <c:pt idx="24">
                  <c:v>0.529059500985814</c:v>
                </c:pt>
                <c:pt idx="25">
                  <c:v>0.52342781832015928</c:v>
                </c:pt>
                <c:pt idx="26">
                  <c:v>0.50305277506923918</c:v>
                </c:pt>
                <c:pt idx="27">
                  <c:v>0.50378987807013309</c:v>
                </c:pt>
                <c:pt idx="28">
                  <c:v>0.49942039312277076</c:v>
                </c:pt>
                <c:pt idx="29">
                  <c:v>0.51763588907805957</c:v>
                </c:pt>
                <c:pt idx="30">
                  <c:v>0.39933869435809155</c:v>
                </c:pt>
                <c:pt idx="31">
                  <c:v>0.39298580627844626</c:v>
                </c:pt>
                <c:pt idx="32">
                  <c:v>0.3760301857837306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3A-49C3-AEF7-CC1864F8A7F4}"/>
            </c:ext>
          </c:extLst>
        </c:ser>
        <c:ser>
          <c:idx val="2"/>
          <c:order val="2"/>
          <c:tx>
            <c:strRef>
              <c:f>'Summary by Gas'!$A$5</c:f>
              <c:strCache>
                <c:ptCount val="1"/>
                <c:pt idx="0">
                  <c:v>Nitrous Oxide</c:v>
                </c:pt>
              </c:strCache>
            </c:strRef>
          </c:tx>
          <c:spPr>
            <a:ln w="317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'Summary by Gas'!$B$2:$AH$2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'Summary by Gas'!$B$5:$AH$5</c:f>
              <c:numCache>
                <c:formatCode>0.00</c:formatCode>
                <c:ptCount val="33"/>
                <c:pt idx="0">
                  <c:v>0.1865342528421397</c:v>
                </c:pt>
                <c:pt idx="1">
                  <c:v>0.18415915523406726</c:v>
                </c:pt>
                <c:pt idx="2">
                  <c:v>0.20915258531449316</c:v>
                </c:pt>
                <c:pt idx="3">
                  <c:v>0.21926943547928063</c:v>
                </c:pt>
                <c:pt idx="4">
                  <c:v>0.19426215059148333</c:v>
                </c:pt>
                <c:pt idx="5">
                  <c:v>0.18911205490901661</c:v>
                </c:pt>
                <c:pt idx="6">
                  <c:v>0.19214814117475848</c:v>
                </c:pt>
                <c:pt idx="7">
                  <c:v>0.19133949012632995</c:v>
                </c:pt>
                <c:pt idx="8">
                  <c:v>0.21259079791601621</c:v>
                </c:pt>
                <c:pt idx="9">
                  <c:v>0.20930671839369097</c:v>
                </c:pt>
                <c:pt idx="10">
                  <c:v>0.20339447952959228</c:v>
                </c:pt>
                <c:pt idx="11">
                  <c:v>0.18388639184552932</c:v>
                </c:pt>
                <c:pt idx="12">
                  <c:v>0.17855934644290042</c:v>
                </c:pt>
                <c:pt idx="13">
                  <c:v>0.17369623327461015</c:v>
                </c:pt>
                <c:pt idx="14">
                  <c:v>0.16681601956355849</c:v>
                </c:pt>
                <c:pt idx="15">
                  <c:v>0.15729160088485977</c:v>
                </c:pt>
                <c:pt idx="16">
                  <c:v>0.15880381913435451</c:v>
                </c:pt>
                <c:pt idx="17">
                  <c:v>0.14875473075334905</c:v>
                </c:pt>
                <c:pt idx="18">
                  <c:v>0.1405440377203547</c:v>
                </c:pt>
                <c:pt idx="19">
                  <c:v>0.13201997859777248</c:v>
                </c:pt>
                <c:pt idx="20">
                  <c:v>0.1235297878436285</c:v>
                </c:pt>
                <c:pt idx="21">
                  <c:v>0.11722601684034001</c:v>
                </c:pt>
                <c:pt idx="22">
                  <c:v>0.10733264182674965</c:v>
                </c:pt>
                <c:pt idx="23">
                  <c:v>0.10101237328726509</c:v>
                </c:pt>
                <c:pt idx="24">
                  <c:v>9.4244288282498326E-2</c:v>
                </c:pt>
                <c:pt idx="25">
                  <c:v>8.6890600812932095E-2</c:v>
                </c:pt>
                <c:pt idx="26">
                  <c:v>8.8030333866152582E-2</c:v>
                </c:pt>
                <c:pt idx="27">
                  <c:v>9.436396881569431E-2</c:v>
                </c:pt>
                <c:pt idx="28">
                  <c:v>8.8370664269650234E-2</c:v>
                </c:pt>
                <c:pt idx="29">
                  <c:v>8.6379926365309084E-2</c:v>
                </c:pt>
                <c:pt idx="30">
                  <c:v>7.537996320281512E-2</c:v>
                </c:pt>
                <c:pt idx="31">
                  <c:v>9.8305800381201125E-2</c:v>
                </c:pt>
                <c:pt idx="32">
                  <c:v>9.1765550329519968E-2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3A-49C3-AEF7-CC1864F8A7F4}"/>
            </c:ext>
          </c:extLst>
        </c:ser>
        <c:ser>
          <c:idx val="3"/>
          <c:order val="3"/>
          <c:tx>
            <c:strRef>
              <c:f>'Summary by Gas'!$A$6</c:f>
              <c:strCache>
                <c:ptCount val="1"/>
                <c:pt idx="0">
                  <c:v>Fluorinated Gases</c:v>
                </c:pt>
              </c:strCache>
            </c:strRef>
          </c:tx>
          <c:spPr>
            <a:ln w="317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'Summary by Gas'!$B$2:$AH$2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'Summary by Gas'!$B$6:$AH$6</c:f>
              <c:numCache>
                <c:formatCode>0.00</c:formatCode>
                <c:ptCount val="33"/>
                <c:pt idx="0">
                  <c:v>6.467270431651527E-2</c:v>
                </c:pt>
                <c:pt idx="1">
                  <c:v>6.2197598461611943E-2</c:v>
                </c:pt>
                <c:pt idx="2">
                  <c:v>6.5465211203137821E-2</c:v>
                </c:pt>
                <c:pt idx="3">
                  <c:v>7.7179826590107942E-2</c:v>
                </c:pt>
                <c:pt idx="4">
                  <c:v>9.9440393647632574E-2</c:v>
                </c:pt>
                <c:pt idx="5">
                  <c:v>0.14875021496940341</c:v>
                </c:pt>
                <c:pt idx="6">
                  <c:v>0.18297208480256297</c:v>
                </c:pt>
                <c:pt idx="7">
                  <c:v>0.21640894789965692</c:v>
                </c:pt>
                <c:pt idx="8">
                  <c:v>0.23664444269180507</c:v>
                </c:pt>
                <c:pt idx="9">
                  <c:v>0.26292618507058307</c:v>
                </c:pt>
                <c:pt idx="10">
                  <c:v>0.28097809603162943</c:v>
                </c:pt>
                <c:pt idx="11">
                  <c:v>0.29958803736111661</c:v>
                </c:pt>
                <c:pt idx="12">
                  <c:v>0.31302777238984986</c:v>
                </c:pt>
                <c:pt idx="13">
                  <c:v>0.32763761170511319</c:v>
                </c:pt>
                <c:pt idx="14">
                  <c:v>0.33926223784638598</c:v>
                </c:pt>
                <c:pt idx="15">
                  <c:v>0.35039237961823166</c:v>
                </c:pt>
                <c:pt idx="16">
                  <c:v>0.36596123667960806</c:v>
                </c:pt>
                <c:pt idx="17">
                  <c:v>0.38484842926828738</c:v>
                </c:pt>
                <c:pt idx="18">
                  <c:v>0.40765333693814587</c:v>
                </c:pt>
                <c:pt idx="19">
                  <c:v>0.41307316387021725</c:v>
                </c:pt>
                <c:pt idx="20">
                  <c:v>0.38772281607505926</c:v>
                </c:pt>
                <c:pt idx="21">
                  <c:v>0.40643592292558395</c:v>
                </c:pt>
                <c:pt idx="22">
                  <c:v>0.42617218299797155</c:v>
                </c:pt>
                <c:pt idx="23">
                  <c:v>0.4900375053408686</c:v>
                </c:pt>
                <c:pt idx="24">
                  <c:v>0.55898732892443426</c:v>
                </c:pt>
                <c:pt idx="25">
                  <c:v>0.53997753104124002</c:v>
                </c:pt>
                <c:pt idx="26">
                  <c:v>0.53541745615207148</c:v>
                </c:pt>
                <c:pt idx="27">
                  <c:v>0.45610841143478825</c:v>
                </c:pt>
                <c:pt idx="28">
                  <c:v>0.51596907385350788</c:v>
                </c:pt>
                <c:pt idx="29">
                  <c:v>0.48889281468780482</c:v>
                </c:pt>
                <c:pt idx="30">
                  <c:v>0.55944416231409755</c:v>
                </c:pt>
                <c:pt idx="31">
                  <c:v>0.58014778963990554</c:v>
                </c:pt>
                <c:pt idx="32">
                  <c:v>0.5974448380859162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3A-49C3-AEF7-CC1864F8A7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71347167"/>
        <c:axId val="1173523551"/>
      </c:lineChart>
      <c:catAx>
        <c:axId val="77134716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73523551"/>
        <c:crosses val="autoZero"/>
        <c:auto val="1"/>
        <c:lblAlgn val="ctr"/>
        <c:lblOffset val="100"/>
        <c:tickLblSkip val="5"/>
        <c:noMultiLvlLbl val="0"/>
      </c:catAx>
      <c:valAx>
        <c:axId val="11735235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Emissions</a:t>
                </a:r>
                <a:r>
                  <a:rPr lang="en-US" baseline="0"/>
                  <a:t> (MMTCO</a:t>
                </a:r>
                <a:r>
                  <a:rPr lang="en-US" baseline="-25000"/>
                  <a:t>2</a:t>
                </a:r>
                <a:r>
                  <a:rPr lang="en-US" baseline="0"/>
                  <a:t>e)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134716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Rhode</a:t>
            </a:r>
            <a:r>
              <a:rPr lang="en-US" baseline="0"/>
              <a:t> Island Non-CO</a:t>
            </a:r>
            <a:r>
              <a:rPr lang="en-US" baseline="-25000"/>
              <a:t>2</a:t>
            </a:r>
            <a:r>
              <a:rPr lang="en-US" baseline="0"/>
              <a:t> Greenhouse Gas Emissions</a:t>
            </a:r>
            <a:endParaRPr lang="en-US" baseline="-250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'Summary by Gas'!$A$4</c:f>
              <c:strCache>
                <c:ptCount val="1"/>
                <c:pt idx="0">
                  <c:v>Methane</c:v>
                </c:pt>
              </c:strCache>
            </c:strRef>
          </c:tx>
          <c:spPr>
            <a:ln w="317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'Summary by Gas'!$B$2:$AH$2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'Summary by Gas'!$B$4:$AH$4</c:f>
              <c:numCache>
                <c:formatCode>0.00</c:formatCode>
                <c:ptCount val="33"/>
                <c:pt idx="0">
                  <c:v>0.66363870255591839</c:v>
                </c:pt>
                <c:pt idx="1">
                  <c:v>0.68766936713822757</c:v>
                </c:pt>
                <c:pt idx="2">
                  <c:v>0.72150753240467558</c:v>
                </c:pt>
                <c:pt idx="3">
                  <c:v>0.75448905198211036</c:v>
                </c:pt>
                <c:pt idx="4">
                  <c:v>0.66824431630107417</c:v>
                </c:pt>
                <c:pt idx="5">
                  <c:v>0.68036388543108006</c:v>
                </c:pt>
                <c:pt idx="6">
                  <c:v>0.6761636126684647</c:v>
                </c:pt>
                <c:pt idx="7">
                  <c:v>0.65044564556633211</c:v>
                </c:pt>
                <c:pt idx="8">
                  <c:v>0.63403968357249185</c:v>
                </c:pt>
                <c:pt idx="9">
                  <c:v>0.61498603829085519</c:v>
                </c:pt>
                <c:pt idx="10">
                  <c:v>0.60180664780910009</c:v>
                </c:pt>
                <c:pt idx="11">
                  <c:v>0.45545597442840685</c:v>
                </c:pt>
                <c:pt idx="12">
                  <c:v>0.45182680869582181</c:v>
                </c:pt>
                <c:pt idx="13">
                  <c:v>0.45253053235284052</c:v>
                </c:pt>
                <c:pt idx="14">
                  <c:v>0.94798647739179442</c:v>
                </c:pt>
                <c:pt idx="15">
                  <c:v>0.98203768754784082</c:v>
                </c:pt>
                <c:pt idx="16">
                  <c:v>0.43719573186646088</c:v>
                </c:pt>
                <c:pt idx="17">
                  <c:v>0.43404416175162769</c:v>
                </c:pt>
                <c:pt idx="18">
                  <c:v>0.43121833111567781</c:v>
                </c:pt>
                <c:pt idx="19">
                  <c:v>0.43793329790499419</c:v>
                </c:pt>
                <c:pt idx="20">
                  <c:v>0.67886951562519127</c:v>
                </c:pt>
                <c:pt idx="21">
                  <c:v>0.5495352306009248</c:v>
                </c:pt>
                <c:pt idx="22">
                  <c:v>0.65857712252614065</c:v>
                </c:pt>
                <c:pt idx="23">
                  <c:v>0.58283480947163835</c:v>
                </c:pt>
                <c:pt idx="24">
                  <c:v>0.529059500985814</c:v>
                </c:pt>
                <c:pt idx="25">
                  <c:v>0.52342781832015928</c:v>
                </c:pt>
                <c:pt idx="26">
                  <c:v>0.50305277506923918</c:v>
                </c:pt>
                <c:pt idx="27">
                  <c:v>0.50378987807013309</c:v>
                </c:pt>
                <c:pt idx="28">
                  <c:v>0.49942039312277076</c:v>
                </c:pt>
                <c:pt idx="29">
                  <c:v>0.51763588907805957</c:v>
                </c:pt>
                <c:pt idx="30">
                  <c:v>0.39933869435809155</c:v>
                </c:pt>
                <c:pt idx="31">
                  <c:v>0.39298580627844626</c:v>
                </c:pt>
                <c:pt idx="32">
                  <c:v>0.3760301857837306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87B-4AE7-81C0-EE51508003E6}"/>
            </c:ext>
          </c:extLst>
        </c:ser>
        <c:ser>
          <c:idx val="2"/>
          <c:order val="1"/>
          <c:tx>
            <c:strRef>
              <c:f>'Summary by Gas'!$A$5</c:f>
              <c:strCache>
                <c:ptCount val="1"/>
                <c:pt idx="0">
                  <c:v>Nitrous Oxide</c:v>
                </c:pt>
              </c:strCache>
            </c:strRef>
          </c:tx>
          <c:spPr>
            <a:ln w="317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'Summary by Gas'!$B$2:$AH$2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'Summary by Gas'!$B$5:$AH$5</c:f>
              <c:numCache>
                <c:formatCode>0.00</c:formatCode>
                <c:ptCount val="33"/>
                <c:pt idx="0">
                  <c:v>0.1865342528421397</c:v>
                </c:pt>
                <c:pt idx="1">
                  <c:v>0.18415915523406726</c:v>
                </c:pt>
                <c:pt idx="2">
                  <c:v>0.20915258531449316</c:v>
                </c:pt>
                <c:pt idx="3">
                  <c:v>0.21926943547928063</c:v>
                </c:pt>
                <c:pt idx="4">
                  <c:v>0.19426215059148333</c:v>
                </c:pt>
                <c:pt idx="5">
                  <c:v>0.18911205490901661</c:v>
                </c:pt>
                <c:pt idx="6">
                  <c:v>0.19214814117475848</c:v>
                </c:pt>
                <c:pt idx="7">
                  <c:v>0.19133949012632995</c:v>
                </c:pt>
                <c:pt idx="8">
                  <c:v>0.21259079791601621</c:v>
                </c:pt>
                <c:pt idx="9">
                  <c:v>0.20930671839369097</c:v>
                </c:pt>
                <c:pt idx="10">
                  <c:v>0.20339447952959228</c:v>
                </c:pt>
                <c:pt idx="11">
                  <c:v>0.18388639184552932</c:v>
                </c:pt>
                <c:pt idx="12">
                  <c:v>0.17855934644290042</c:v>
                </c:pt>
                <c:pt idx="13">
                  <c:v>0.17369623327461015</c:v>
                </c:pt>
                <c:pt idx="14">
                  <c:v>0.16681601956355849</c:v>
                </c:pt>
                <c:pt idx="15">
                  <c:v>0.15729160088485977</c:v>
                </c:pt>
                <c:pt idx="16">
                  <c:v>0.15880381913435451</c:v>
                </c:pt>
                <c:pt idx="17">
                  <c:v>0.14875473075334905</c:v>
                </c:pt>
                <c:pt idx="18">
                  <c:v>0.1405440377203547</c:v>
                </c:pt>
                <c:pt idx="19">
                  <c:v>0.13201997859777248</c:v>
                </c:pt>
                <c:pt idx="20">
                  <c:v>0.1235297878436285</c:v>
                </c:pt>
                <c:pt idx="21">
                  <c:v>0.11722601684034001</c:v>
                </c:pt>
                <c:pt idx="22">
                  <c:v>0.10733264182674965</c:v>
                </c:pt>
                <c:pt idx="23">
                  <c:v>0.10101237328726509</c:v>
                </c:pt>
                <c:pt idx="24">
                  <c:v>9.4244288282498326E-2</c:v>
                </c:pt>
                <c:pt idx="25">
                  <c:v>8.6890600812932095E-2</c:v>
                </c:pt>
                <c:pt idx="26">
                  <c:v>8.8030333866152582E-2</c:v>
                </c:pt>
                <c:pt idx="27">
                  <c:v>9.436396881569431E-2</c:v>
                </c:pt>
                <c:pt idx="28">
                  <c:v>8.8370664269650234E-2</c:v>
                </c:pt>
                <c:pt idx="29">
                  <c:v>8.6379926365309084E-2</c:v>
                </c:pt>
                <c:pt idx="30">
                  <c:v>7.537996320281512E-2</c:v>
                </c:pt>
                <c:pt idx="31">
                  <c:v>9.8305800381201125E-2</c:v>
                </c:pt>
                <c:pt idx="32">
                  <c:v>9.1765550329519968E-2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7B-4AE7-81C0-EE51508003E6}"/>
            </c:ext>
          </c:extLst>
        </c:ser>
        <c:ser>
          <c:idx val="4"/>
          <c:order val="2"/>
          <c:tx>
            <c:strRef>
              <c:f>'Summary by Gas'!$A$7</c:f>
              <c:strCache>
                <c:ptCount val="1"/>
                <c:pt idx="0">
                  <c:v>Perflurocarbons and Nitrogen Trifluoride</c:v>
                </c:pt>
              </c:strCache>
            </c:strRef>
          </c:tx>
          <c:spPr>
            <a:ln w="31750" cap="rnd">
              <a:solidFill>
                <a:schemeClr val="accent5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'Summary by Gas'!$B$2:$AH$2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'Summary by Gas'!$B$7:$AH$7</c:f>
              <c:numCache>
                <c:formatCode>0.00</c:formatCode>
                <c:ptCount val="33"/>
                <c:pt idx="0">
                  <c:v>5.3264260479964076E-3</c:v>
                </c:pt>
                <c:pt idx="1">
                  <c:v>5.3264260479964076E-3</c:v>
                </c:pt>
                <c:pt idx="2">
                  <c:v>5.3264260479964076E-3</c:v>
                </c:pt>
                <c:pt idx="3">
                  <c:v>6.6580325599955078E-3</c:v>
                </c:pt>
                <c:pt idx="4">
                  <c:v>7.3242765219139958E-3</c:v>
                </c:pt>
                <c:pt idx="5">
                  <c:v>1.090200738052163E-2</c:v>
                </c:pt>
                <c:pt idx="6">
                  <c:v>1.4286467244791299E-2</c:v>
                </c:pt>
                <c:pt idx="7">
                  <c:v>1.5561974897628755E-2</c:v>
                </c:pt>
                <c:pt idx="8">
                  <c:v>1.5920769947564972E-2</c:v>
                </c:pt>
                <c:pt idx="9">
                  <c:v>1.3783086709101937E-2</c:v>
                </c:pt>
                <c:pt idx="10">
                  <c:v>9.1580641120134511E-3</c:v>
                </c:pt>
                <c:pt idx="11">
                  <c:v>4.8423536221458433E-3</c:v>
                </c:pt>
                <c:pt idx="12">
                  <c:v>1.8140578001097901E-3</c:v>
                </c:pt>
                <c:pt idx="13">
                  <c:v>6.7031750746083586E-4</c:v>
                </c:pt>
                <c:pt idx="14">
                  <c:v>6.8333763802408854E-4</c:v>
                </c:pt>
                <c:pt idx="15">
                  <c:v>5.809785439859366E-4</c:v>
                </c:pt>
                <c:pt idx="16">
                  <c:v>4.7592721906028089E-4</c:v>
                </c:pt>
                <c:pt idx="17">
                  <c:v>3.6988428434955981E-4</c:v>
                </c:pt>
                <c:pt idx="18">
                  <c:v>2.6347123155704718E-4</c:v>
                </c:pt>
                <c:pt idx="19">
                  <c:v>1.5545668335844573E-4</c:v>
                </c:pt>
                <c:pt idx="20">
                  <c:v>1.566408604642944E-4</c:v>
                </c:pt>
                <c:pt idx="21">
                  <c:v>1.5796251629673967E-4</c:v>
                </c:pt>
                <c:pt idx="22">
                  <c:v>1.5951103532654972E-4</c:v>
                </c:pt>
                <c:pt idx="23">
                  <c:v>1.6110719108077223E-4</c:v>
                </c:pt>
                <c:pt idx="24">
                  <c:v>1.6273448827101725E-4</c:v>
                </c:pt>
                <c:pt idx="25">
                  <c:v>1.6432905627265199E-4</c:v>
                </c:pt>
                <c:pt idx="26">
                  <c:v>1.6608018091244766E-4</c:v>
                </c:pt>
                <c:pt idx="27">
                  <c:v>1.6770120357150742E-4</c:v>
                </c:pt>
                <c:pt idx="28">
                  <c:v>1.7021988891010345E-4</c:v>
                </c:pt>
                <c:pt idx="29">
                  <c:v>1.7222584312091637E-4</c:v>
                </c:pt>
                <c:pt idx="30">
                  <c:v>1.6933625142332364E-4</c:v>
                </c:pt>
                <c:pt idx="31">
                  <c:v>1.6160788888562079E-4</c:v>
                </c:pt>
                <c:pt idx="32">
                  <c:v>1.5279067047434822E-4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7B-4AE7-81C0-EE51508003E6}"/>
            </c:ext>
          </c:extLst>
        </c:ser>
        <c:ser>
          <c:idx val="5"/>
          <c:order val="3"/>
          <c:tx>
            <c:strRef>
              <c:f>'Summary by Gas'!$A$8</c:f>
              <c:strCache>
                <c:ptCount val="1"/>
                <c:pt idx="0">
                  <c:v>Sulfur Hexafluoride</c:v>
                </c:pt>
              </c:strCache>
            </c:strRef>
          </c:tx>
          <c:spPr>
            <a:ln w="317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'Summary by Gas'!$B$2:$AH$2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'Summary by Gas'!$B$8:$AH$8</c:f>
              <c:numCache>
                <c:formatCode>0.00</c:formatCode>
                <c:ptCount val="33"/>
                <c:pt idx="0">
                  <c:v>5.8343214094797508E-2</c:v>
                </c:pt>
                <c:pt idx="1">
                  <c:v>5.4778810924146083E-2</c:v>
                </c:pt>
                <c:pt idx="2">
                  <c:v>5.4492191970926404E-2</c:v>
                </c:pt>
                <c:pt idx="3">
                  <c:v>5.2258923842520441E-2</c:v>
                </c:pt>
                <c:pt idx="4">
                  <c:v>4.8169951210893958E-2</c:v>
                </c:pt>
                <c:pt idx="5">
                  <c:v>4.366924408667934E-2</c:v>
                </c:pt>
                <c:pt idx="6">
                  <c:v>3.86180660872791E-2</c:v>
                </c:pt>
                <c:pt idx="7">
                  <c:v>3.5641969422934225E-2</c:v>
                </c:pt>
                <c:pt idx="8">
                  <c:v>2.9833293282274659E-2</c:v>
                </c:pt>
                <c:pt idx="9">
                  <c:v>3.1231336007213454E-2</c:v>
                </c:pt>
                <c:pt idx="10">
                  <c:v>2.98539823724106E-2</c:v>
                </c:pt>
                <c:pt idx="11">
                  <c:v>2.9861851374632771E-2</c:v>
                </c:pt>
                <c:pt idx="12">
                  <c:v>2.8292689594577206E-2</c:v>
                </c:pt>
                <c:pt idx="13">
                  <c:v>2.7878746658080784E-2</c:v>
                </c:pt>
                <c:pt idx="14">
                  <c:v>2.7027892756936289E-2</c:v>
                </c:pt>
                <c:pt idx="15">
                  <c:v>2.6042088821743518E-2</c:v>
                </c:pt>
                <c:pt idx="16">
                  <c:v>2.3314264537802068E-2</c:v>
                </c:pt>
                <c:pt idx="17">
                  <c:v>2.1733548424591902E-2</c:v>
                </c:pt>
                <c:pt idx="18">
                  <c:v>2.1274802447483521E-2</c:v>
                </c:pt>
                <c:pt idx="19">
                  <c:v>1.9052199281752544E-2</c:v>
                </c:pt>
                <c:pt idx="20">
                  <c:v>1.6125072317807489E-2</c:v>
                </c:pt>
                <c:pt idx="21">
                  <c:v>1.4717724778066274E-2</c:v>
                </c:pt>
                <c:pt idx="22">
                  <c:v>1.2719904950020341E-2</c:v>
                </c:pt>
                <c:pt idx="23">
                  <c:v>1.22835686095244E-2</c:v>
                </c:pt>
                <c:pt idx="24">
                  <c:v>1.2385283793338231E-2</c:v>
                </c:pt>
                <c:pt idx="25">
                  <c:v>1.0855111967735174E-2</c:v>
                </c:pt>
                <c:pt idx="26">
                  <c:v>1.7712925170068007E-3</c:v>
                </c:pt>
                <c:pt idx="27">
                  <c:v>2.7390022675736962E-3</c:v>
                </c:pt>
                <c:pt idx="28">
                  <c:v>1.8032653061224486E-3</c:v>
                </c:pt>
                <c:pt idx="29">
                  <c:v>1.3332653061224481E-3</c:v>
                </c:pt>
                <c:pt idx="30">
                  <c:v>1.5442857142857151E-3</c:v>
                </c:pt>
                <c:pt idx="31">
                  <c:v>9.090929705215414E-4</c:v>
                </c:pt>
                <c:pt idx="32">
                  <c:v>1.4473015873015876E-3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7B-4AE7-81C0-EE51508003E6}"/>
            </c:ext>
          </c:extLst>
        </c:ser>
        <c:ser>
          <c:idx val="6"/>
          <c:order val="4"/>
          <c:tx>
            <c:strRef>
              <c:f>'Summary by Gas'!$A$9</c:f>
              <c:strCache>
                <c:ptCount val="1"/>
                <c:pt idx="0">
                  <c:v>Hydroflurocarbons</c:v>
                </c:pt>
              </c:strCache>
            </c:strRef>
          </c:tx>
          <c:spPr>
            <a:ln w="317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'Summary by Gas'!$B$2:$AH$2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'Summary by Gas'!$B$9:$AH$9</c:f>
              <c:numCache>
                <c:formatCode>0.00</c:formatCode>
                <c:ptCount val="33"/>
                <c:pt idx="0">
                  <c:v>1.0030641737213554E-3</c:v>
                </c:pt>
                <c:pt idx="1">
                  <c:v>2.0923614894694516E-3</c:v>
                </c:pt>
                <c:pt idx="2">
                  <c:v>5.6465931842150149E-3</c:v>
                </c:pt>
                <c:pt idx="3">
                  <c:v>1.8262870187591988E-2</c:v>
                </c:pt>
                <c:pt idx="4">
                  <c:v>4.3946165914824628E-2</c:v>
                </c:pt>
                <c:pt idx="5">
                  <c:v>9.4178963502202437E-2</c:v>
                </c:pt>
                <c:pt idx="6">
                  <c:v>0.13006755147049257</c:v>
                </c:pt>
                <c:pt idx="7">
                  <c:v>0.16520500357909396</c:v>
                </c:pt>
                <c:pt idx="8">
                  <c:v>0.19089037946196544</c:v>
                </c:pt>
                <c:pt idx="9">
                  <c:v>0.21791176235426765</c:v>
                </c:pt>
                <c:pt idx="10">
                  <c:v>0.24196604954720538</c:v>
                </c:pt>
                <c:pt idx="11">
                  <c:v>0.26488383236433799</c:v>
                </c:pt>
                <c:pt idx="12">
                  <c:v>0.28292102499516286</c:v>
                </c:pt>
                <c:pt idx="13">
                  <c:v>0.29908854753957154</c:v>
                </c:pt>
                <c:pt idx="14">
                  <c:v>0.31155100745142561</c:v>
                </c:pt>
                <c:pt idx="15">
                  <c:v>0.32376931225250222</c:v>
                </c:pt>
                <c:pt idx="16">
                  <c:v>0.34217104492274569</c:v>
                </c:pt>
                <c:pt idx="17">
                  <c:v>0.36274499655934594</c:v>
                </c:pt>
                <c:pt idx="18">
                  <c:v>0.38611506325910533</c:v>
                </c:pt>
                <c:pt idx="19">
                  <c:v>0.39386550790510627</c:v>
                </c:pt>
                <c:pt idx="20">
                  <c:v>0.3714411028967875</c:v>
                </c:pt>
                <c:pt idx="21">
                  <c:v>0.39156023563122094</c:v>
                </c:pt>
                <c:pt idx="22">
                  <c:v>0.41329276701262468</c:v>
                </c:pt>
                <c:pt idx="23">
                  <c:v>0.47759282954026344</c:v>
                </c:pt>
                <c:pt idx="24">
                  <c:v>0.54643931064282503</c:v>
                </c:pt>
                <c:pt idx="25">
                  <c:v>0.52895809001723215</c:v>
                </c:pt>
                <c:pt idx="26">
                  <c:v>0.53348008345415221</c:v>
                </c:pt>
                <c:pt idx="27">
                  <c:v>0.45320170796364306</c:v>
                </c:pt>
                <c:pt idx="28">
                  <c:v>0.51399558865847528</c:v>
                </c:pt>
                <c:pt idx="29">
                  <c:v>0.48738732353856146</c:v>
                </c:pt>
                <c:pt idx="30">
                  <c:v>0.55773054034838854</c:v>
                </c:pt>
                <c:pt idx="31">
                  <c:v>0.57907708878049835</c:v>
                </c:pt>
                <c:pt idx="32">
                  <c:v>0.59584474582814029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7B-4AE7-81C0-EE51508003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75027679"/>
        <c:axId val="775026719"/>
      </c:lineChart>
      <c:catAx>
        <c:axId val="77502767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5026719"/>
        <c:crosses val="autoZero"/>
        <c:auto val="1"/>
        <c:lblAlgn val="ctr"/>
        <c:lblOffset val="100"/>
        <c:tickLblSkip val="5"/>
        <c:noMultiLvlLbl val="0"/>
      </c:catAx>
      <c:valAx>
        <c:axId val="77502671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Emissions</a:t>
                </a:r>
                <a:r>
                  <a:rPr lang="en-US" baseline="0"/>
                  <a:t> (MMTCO</a:t>
                </a:r>
                <a:r>
                  <a:rPr lang="en-US" baseline="-25000"/>
                  <a:t>2</a:t>
                </a:r>
                <a:r>
                  <a:rPr lang="en-US" baseline="0"/>
                  <a:t>e)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50276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 sz="1400" baseline="0"/>
              <a:t>2010-2022 Electricity Consumption Emissions</a:t>
            </a:r>
            <a:endParaRPr lang="en-US" sz="14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'Electricity Supplemental'!$A$18</c:f>
              <c:strCache>
                <c:ptCount val="1"/>
                <c:pt idx="0">
                  <c:v>Biogenic</c:v>
                </c:pt>
              </c:strCache>
            </c:strRef>
          </c:tx>
          <c:spPr>
            <a:ln w="317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'Electricity Supplemental'!$B$2:$AH$2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'Electricity Supplemental'!$B$18:$AH$18</c:f>
              <c:numCache>
                <c:formatCode>0.00</c:formatCode>
                <c:ptCount val="33"/>
                <c:pt idx="20">
                  <c:v>0.6527808575916425</c:v>
                </c:pt>
                <c:pt idx="21">
                  <c:v>0.605715421570304</c:v>
                </c:pt>
                <c:pt idx="22">
                  <c:v>0.52095067954747609</c:v>
                </c:pt>
                <c:pt idx="23">
                  <c:v>0.61529558492042202</c:v>
                </c:pt>
                <c:pt idx="24">
                  <c:v>0.58733357286476862</c:v>
                </c:pt>
                <c:pt idx="25">
                  <c:v>0.64055253997834738</c:v>
                </c:pt>
                <c:pt idx="26">
                  <c:v>0.67175937827868837</c:v>
                </c:pt>
                <c:pt idx="27">
                  <c:v>0.58241745489586916</c:v>
                </c:pt>
                <c:pt idx="28">
                  <c:v>0.5527212484186137</c:v>
                </c:pt>
                <c:pt idx="29">
                  <c:v>0.38515886843352742</c:v>
                </c:pt>
                <c:pt idx="30">
                  <c:v>0.51359929666579762</c:v>
                </c:pt>
                <c:pt idx="31">
                  <c:v>0.54305024794462353</c:v>
                </c:pt>
                <c:pt idx="32">
                  <c:v>0.28249465445389205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6EE-4975-8866-96AAD87ED4D4}"/>
            </c:ext>
          </c:extLst>
        </c:ser>
        <c:ser>
          <c:idx val="1"/>
          <c:order val="1"/>
          <c:tx>
            <c:strRef>
              <c:f>'Electricity Supplemental'!$A$19</c:f>
              <c:strCache>
                <c:ptCount val="1"/>
                <c:pt idx="0">
                  <c:v>Non-Biogenic</c:v>
                </c:pt>
              </c:strCache>
            </c:strRef>
          </c:tx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'Electricity Supplemental'!$B$2:$AH$2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'Electricity Supplemental'!$B$19:$AH$19</c:f>
              <c:numCache>
                <c:formatCode>0.00</c:formatCode>
                <c:ptCount val="33"/>
                <c:pt idx="0">
                  <c:v>2.8152270210675825</c:v>
                </c:pt>
                <c:pt idx="1">
                  <c:v>2.9946629387603831</c:v>
                </c:pt>
                <c:pt idx="2">
                  <c:v>2.9898653371282768</c:v>
                </c:pt>
                <c:pt idx="3">
                  <c:v>3.0627888819362843</c:v>
                </c:pt>
                <c:pt idx="4">
                  <c:v>3.0736177541916083</c:v>
                </c:pt>
                <c:pt idx="5">
                  <c:v>3.103362884310664</c:v>
                </c:pt>
                <c:pt idx="6">
                  <c:v>3.0888330050820012</c:v>
                </c:pt>
                <c:pt idx="7">
                  <c:v>3.1543545359433303</c:v>
                </c:pt>
                <c:pt idx="8">
                  <c:v>3.2213838844604643</c:v>
                </c:pt>
                <c:pt idx="9">
                  <c:v>3.3440654119100244</c:v>
                </c:pt>
                <c:pt idx="10">
                  <c:v>3.4147957674004976</c:v>
                </c:pt>
                <c:pt idx="11">
                  <c:v>3.4577000334247563</c:v>
                </c:pt>
                <c:pt idx="12">
                  <c:v>3.5361065515265988</c:v>
                </c:pt>
                <c:pt idx="13">
                  <c:v>3.6464513890650303</c:v>
                </c:pt>
                <c:pt idx="14">
                  <c:v>3.688944432092252</c:v>
                </c:pt>
                <c:pt idx="15">
                  <c:v>3.7646094635471767</c:v>
                </c:pt>
                <c:pt idx="16">
                  <c:v>3.5436939255494555</c:v>
                </c:pt>
                <c:pt idx="17">
                  <c:v>3.5339907323105328</c:v>
                </c:pt>
                <c:pt idx="18">
                  <c:v>3.4118666122850652</c:v>
                </c:pt>
                <c:pt idx="19">
                  <c:v>3.2891357121690663</c:v>
                </c:pt>
                <c:pt idx="20">
                  <c:v>2.6353897606781982</c:v>
                </c:pt>
                <c:pt idx="21">
                  <c:v>2.297972235534778</c:v>
                </c:pt>
                <c:pt idx="22">
                  <c:v>2.0925524201603292</c:v>
                </c:pt>
                <c:pt idx="23">
                  <c:v>2.0089499326635805</c:v>
                </c:pt>
                <c:pt idx="24">
                  <c:v>1.9936788983961367</c:v>
                </c:pt>
                <c:pt idx="25">
                  <c:v>2.0402706011473621</c:v>
                </c:pt>
                <c:pt idx="26">
                  <c:v>1.8113881418982938</c:v>
                </c:pt>
                <c:pt idx="27">
                  <c:v>1.8449924496386993</c:v>
                </c:pt>
                <c:pt idx="28">
                  <c:v>1.6616280910725427</c:v>
                </c:pt>
                <c:pt idx="29">
                  <c:v>1.4825721650007269</c:v>
                </c:pt>
                <c:pt idx="30">
                  <c:v>1.7301572635720139</c:v>
                </c:pt>
                <c:pt idx="31">
                  <c:v>1.9467108550723309</c:v>
                </c:pt>
                <c:pt idx="32">
                  <c:v>1.922541326227992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6EE-4975-8866-96AAD87ED4D4}"/>
            </c:ext>
          </c:extLst>
        </c:ser>
        <c:ser>
          <c:idx val="2"/>
          <c:order val="2"/>
          <c:tx>
            <c:strRef>
              <c:f>'Electricity Supplemental'!$A$20</c:f>
              <c:strCache>
                <c:ptCount val="1"/>
                <c:pt idx="0">
                  <c:v>Total</c:v>
                </c:pt>
              </c:strCache>
            </c:strRef>
          </c:tx>
          <c:spPr>
            <a:ln w="317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'Electricity Supplemental'!$B$2:$AH$2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'Electricity Supplemental'!$B$20:$AH$20</c:f>
              <c:numCache>
                <c:formatCode>0.00</c:formatCode>
                <c:ptCount val="33"/>
                <c:pt idx="0">
                  <c:v>2.8152270210675825</c:v>
                </c:pt>
                <c:pt idx="1">
                  <c:v>2.9946629387603831</c:v>
                </c:pt>
                <c:pt idx="2">
                  <c:v>2.9898653371282768</c:v>
                </c:pt>
                <c:pt idx="3">
                  <c:v>3.0627888819362843</c:v>
                </c:pt>
                <c:pt idx="4">
                  <c:v>3.0736177541916083</c:v>
                </c:pt>
                <c:pt idx="5">
                  <c:v>3.103362884310664</c:v>
                </c:pt>
                <c:pt idx="6">
                  <c:v>3.0888330050820012</c:v>
                </c:pt>
                <c:pt idx="7">
                  <c:v>3.1543545359433303</c:v>
                </c:pt>
                <c:pt idx="8">
                  <c:v>3.2213838844604643</c:v>
                </c:pt>
                <c:pt idx="9">
                  <c:v>3.3440654119100244</c:v>
                </c:pt>
                <c:pt idx="10">
                  <c:v>3.4147957674004976</c:v>
                </c:pt>
                <c:pt idx="11">
                  <c:v>3.4577000334247563</c:v>
                </c:pt>
                <c:pt idx="12">
                  <c:v>3.5361065515265988</c:v>
                </c:pt>
                <c:pt idx="13">
                  <c:v>3.6464513890650303</c:v>
                </c:pt>
                <c:pt idx="14">
                  <c:v>3.688944432092252</c:v>
                </c:pt>
                <c:pt idx="15">
                  <c:v>3.7646094635471767</c:v>
                </c:pt>
                <c:pt idx="16">
                  <c:v>3.5436939255494555</c:v>
                </c:pt>
                <c:pt idx="17">
                  <c:v>3.5339907323105328</c:v>
                </c:pt>
                <c:pt idx="18">
                  <c:v>3.4118666122850652</c:v>
                </c:pt>
                <c:pt idx="19">
                  <c:v>3.2891357121690663</c:v>
                </c:pt>
                <c:pt idx="20">
                  <c:v>3.2881706182698407</c:v>
                </c:pt>
                <c:pt idx="21">
                  <c:v>2.903687657105082</c:v>
                </c:pt>
                <c:pt idx="22">
                  <c:v>2.6135030997078053</c:v>
                </c:pt>
                <c:pt idx="23">
                  <c:v>2.6242455175840025</c:v>
                </c:pt>
                <c:pt idx="24">
                  <c:v>2.5810124712609053</c:v>
                </c:pt>
                <c:pt idx="25">
                  <c:v>2.6808231411257095</c:v>
                </c:pt>
                <c:pt idx="26">
                  <c:v>2.4831475201769821</c:v>
                </c:pt>
                <c:pt idx="27">
                  <c:v>2.4274099045345685</c:v>
                </c:pt>
                <c:pt idx="28">
                  <c:v>2.2143493394911564</c:v>
                </c:pt>
                <c:pt idx="29">
                  <c:v>1.8677310334342543</c:v>
                </c:pt>
                <c:pt idx="30">
                  <c:v>2.2437565602378116</c:v>
                </c:pt>
                <c:pt idx="31">
                  <c:v>2.4897611030169546</c:v>
                </c:pt>
                <c:pt idx="32">
                  <c:v>2.2050359806818842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6EE-4975-8866-96AAD87ED4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24932223"/>
        <c:axId val="1617948879"/>
      </c:lineChart>
      <c:catAx>
        <c:axId val="162493222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17948879"/>
        <c:crosses val="autoZero"/>
        <c:auto val="1"/>
        <c:lblAlgn val="ctr"/>
        <c:lblOffset val="100"/>
        <c:tickLblSkip val="5"/>
        <c:noMultiLvlLbl val="0"/>
      </c:catAx>
      <c:valAx>
        <c:axId val="161794887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Emissions</a:t>
                </a:r>
                <a:r>
                  <a:rPr lang="en-US" baseline="0"/>
                  <a:t> (MMTCO</a:t>
                </a:r>
                <a:r>
                  <a:rPr lang="en-US" baseline="-25000"/>
                  <a:t>2</a:t>
                </a:r>
                <a:r>
                  <a:rPr lang="en-US" baseline="0"/>
                  <a:t>e)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2493222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 sz="1400" baseline="0"/>
              <a:t>Rhode Island Electricity Generation Greenhouse Gas Emissions by Source</a:t>
            </a:r>
            <a:endParaRPr lang="en-US" sz="14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'Electricity Supplemental'!$A$3</c:f>
              <c:strCache>
                <c:ptCount val="1"/>
                <c:pt idx="0">
                  <c:v>Petroleum</c:v>
                </c:pt>
              </c:strCache>
            </c:strRef>
          </c:tx>
          <c:spPr>
            <a:ln w="317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'Electricity Supplemental'!$B$2:$AH$2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'Electricity Supplemental'!$B$3:$AH$3</c:f>
              <c:numCache>
                <c:formatCode>0.00</c:formatCode>
                <c:ptCount val="33"/>
                <c:pt idx="0">
                  <c:v>0.16893289698217903</c:v>
                </c:pt>
                <c:pt idx="1">
                  <c:v>8.2945251142111667E-2</c:v>
                </c:pt>
                <c:pt idx="2">
                  <c:v>8.3814307314388437E-2</c:v>
                </c:pt>
                <c:pt idx="3">
                  <c:v>3.6230003931268406E-2</c:v>
                </c:pt>
                <c:pt idx="4">
                  <c:v>5.1667235521706607E-2</c:v>
                </c:pt>
                <c:pt idx="5">
                  <c:v>4.022394282165534E-2</c:v>
                </c:pt>
                <c:pt idx="6">
                  <c:v>5.922135138084899E-2</c:v>
                </c:pt>
                <c:pt idx="7">
                  <c:v>3.1169132305709994E-2</c:v>
                </c:pt>
                <c:pt idx="8">
                  <c:v>2.0111511559160501E-2</c:v>
                </c:pt>
                <c:pt idx="9">
                  <c:v>1.8627267163650502E-2</c:v>
                </c:pt>
                <c:pt idx="10">
                  <c:v>1.7104336630338002E-2</c:v>
                </c:pt>
                <c:pt idx="11">
                  <c:v>1.8652341511445996E-2</c:v>
                </c:pt>
                <c:pt idx="12">
                  <c:v>1.3633438373827998E-2</c:v>
                </c:pt>
                <c:pt idx="13">
                  <c:v>1.26658190421295E-2</c:v>
                </c:pt>
                <c:pt idx="14">
                  <c:v>9.7524726401050001E-3</c:v>
                </c:pt>
                <c:pt idx="15">
                  <c:v>1.1916362294074501E-2</c:v>
                </c:pt>
                <c:pt idx="16">
                  <c:v>1.0771053667127998E-2</c:v>
                </c:pt>
                <c:pt idx="17">
                  <c:v>1.5273648366437501E-2</c:v>
                </c:pt>
                <c:pt idx="18">
                  <c:v>1.6465737995037498E-2</c:v>
                </c:pt>
                <c:pt idx="19">
                  <c:v>9.825057829554E-3</c:v>
                </c:pt>
                <c:pt idx="20">
                  <c:v>9.7554297037159982E-3</c:v>
                </c:pt>
                <c:pt idx="21">
                  <c:v>9.8202170263559999E-3</c:v>
                </c:pt>
                <c:pt idx="22">
                  <c:v>1.2498458033544001E-2</c:v>
                </c:pt>
                <c:pt idx="23">
                  <c:v>2.6051289699575004E-2</c:v>
                </c:pt>
                <c:pt idx="24">
                  <c:v>4.4808218283269009E-2</c:v>
                </c:pt>
                <c:pt idx="25">
                  <c:v>6.1306921783306309E-2</c:v>
                </c:pt>
                <c:pt idx="26">
                  <c:v>1.8221741990337239E-2</c:v>
                </c:pt>
                <c:pt idx="27">
                  <c:v>3.3678651063902929E-2</c:v>
                </c:pt>
                <c:pt idx="28">
                  <c:v>4.8584433671252689E-2</c:v>
                </c:pt>
                <c:pt idx="29">
                  <c:v>5.8033473604252829E-3</c:v>
                </c:pt>
                <c:pt idx="30">
                  <c:v>2.1571414362870104E-3</c:v>
                </c:pt>
                <c:pt idx="31">
                  <c:v>7.0664978085264148E-3</c:v>
                </c:pt>
                <c:pt idx="32">
                  <c:v>4.1208839851827717E-2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6E3-46F2-8AE9-1549D33EA394}"/>
            </c:ext>
          </c:extLst>
        </c:ser>
        <c:ser>
          <c:idx val="1"/>
          <c:order val="1"/>
          <c:tx>
            <c:strRef>
              <c:f>'Electricity Supplemental'!$A$4</c:f>
              <c:strCache>
                <c:ptCount val="1"/>
                <c:pt idx="0">
                  <c:v>Natural Gas</c:v>
                </c:pt>
              </c:strCache>
            </c:strRef>
          </c:tx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'Electricity Supplemental'!$B$2:$AH$2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'Electricity Supplemental'!$B$4:$AH$4</c:f>
              <c:numCache>
                <c:formatCode>0.00</c:formatCode>
                <c:ptCount val="33"/>
                <c:pt idx="0">
                  <c:v>0.49554153636785997</c:v>
                </c:pt>
                <c:pt idx="1">
                  <c:v>1.2729708039458951</c:v>
                </c:pt>
                <c:pt idx="2">
                  <c:v>2.0830334884038804</c:v>
                </c:pt>
                <c:pt idx="3">
                  <c:v>1.9602554219221184</c:v>
                </c:pt>
                <c:pt idx="4">
                  <c:v>2.0687094971228985</c:v>
                </c:pt>
                <c:pt idx="5">
                  <c:v>1.9422844842621736</c:v>
                </c:pt>
                <c:pt idx="6">
                  <c:v>3.3869312477964675</c:v>
                </c:pt>
                <c:pt idx="7">
                  <c:v>3.3311779820298999</c:v>
                </c:pt>
                <c:pt idx="8">
                  <c:v>3.2635310762796754</c:v>
                </c:pt>
                <c:pt idx="9">
                  <c:v>2.9514781169914404</c:v>
                </c:pt>
                <c:pt idx="10">
                  <c:v>2.6507005454825876</c:v>
                </c:pt>
                <c:pt idx="11">
                  <c:v>3.1997115850619657</c:v>
                </c:pt>
                <c:pt idx="12">
                  <c:v>2.919747446552404</c:v>
                </c:pt>
                <c:pt idx="13">
                  <c:v>2.2789877830175302</c:v>
                </c:pt>
                <c:pt idx="14">
                  <c:v>1.9494527612893036</c:v>
                </c:pt>
                <c:pt idx="15">
                  <c:v>2.3801994668138606</c:v>
                </c:pt>
                <c:pt idx="16">
                  <c:v>2.3224552025399179</c:v>
                </c:pt>
                <c:pt idx="17">
                  <c:v>2.7981656093136227</c:v>
                </c:pt>
                <c:pt idx="18">
                  <c:v>2.8702033769447857</c:v>
                </c:pt>
                <c:pt idx="19">
                  <c:v>3.0069138248220209</c:v>
                </c:pt>
                <c:pt idx="20">
                  <c:v>3.0749983041767504</c:v>
                </c:pt>
                <c:pt idx="21">
                  <c:v>3.4727828281958368</c:v>
                </c:pt>
                <c:pt idx="22">
                  <c:v>3.3177982383179363</c:v>
                </c:pt>
                <c:pt idx="23">
                  <c:v>2.5416007375660845</c:v>
                </c:pt>
                <c:pt idx="24">
                  <c:v>2.444395141762727</c:v>
                </c:pt>
                <c:pt idx="25">
                  <c:v>2.7223677568556921</c:v>
                </c:pt>
                <c:pt idx="26">
                  <c:v>2.5525110759950649</c:v>
                </c:pt>
                <c:pt idx="27">
                  <c:v>2.7670112383321235</c:v>
                </c:pt>
                <c:pt idx="28">
                  <c:v>3.1193573880544525</c:v>
                </c:pt>
                <c:pt idx="29">
                  <c:v>2.8076904762046508</c:v>
                </c:pt>
                <c:pt idx="30">
                  <c:v>3.1824690935056017</c:v>
                </c:pt>
                <c:pt idx="31">
                  <c:v>3.3735644800179623</c:v>
                </c:pt>
                <c:pt idx="32">
                  <c:v>2.7404286013126526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6E3-46F2-8AE9-1549D33EA3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90092143"/>
        <c:axId val="627948479"/>
      </c:lineChart>
      <c:catAx>
        <c:axId val="119009214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7948479"/>
        <c:crosses val="autoZero"/>
        <c:auto val="1"/>
        <c:lblAlgn val="ctr"/>
        <c:lblOffset val="100"/>
        <c:tickLblSkip val="5"/>
        <c:noMultiLvlLbl val="0"/>
      </c:catAx>
      <c:valAx>
        <c:axId val="62794847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Emissions</a:t>
                </a:r>
                <a:r>
                  <a:rPr lang="en-US" baseline="0"/>
                  <a:t> (MMTCO</a:t>
                </a:r>
                <a:r>
                  <a:rPr lang="en-US" baseline="-25000"/>
                  <a:t>2</a:t>
                </a:r>
                <a:r>
                  <a:rPr lang="en-US" baseline="0"/>
                  <a:t>e)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9009214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 sz="1400" baseline="0"/>
              <a:t>Electricity Generation vs. Consumption Greenhouse Gas Emissions</a:t>
            </a:r>
            <a:endParaRPr lang="en-US" sz="14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'Electricity Supplemental'!$A$1</c:f>
              <c:strCache>
                <c:ptCount val="1"/>
                <c:pt idx="0">
                  <c:v>Electricity Generation</c:v>
                </c:pt>
              </c:strCache>
            </c:strRef>
          </c:tx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'Electricity Supplemental'!$B$2:$AH$2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'Electricity Supplemental'!$B$1:$AG$1</c:f>
              <c:numCache>
                <c:formatCode>General</c:formatCode>
                <c:ptCount val="32"/>
                <c:pt idx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A82-4AE6-904D-E928594A41F5}"/>
            </c:ext>
          </c:extLst>
        </c:ser>
        <c:ser>
          <c:idx val="4"/>
          <c:order val="1"/>
          <c:tx>
            <c:strRef>
              <c:f>'Electricity Supplemental'!$A$5</c:f>
              <c:strCache>
                <c:ptCount val="1"/>
                <c:pt idx="0">
                  <c:v>Total</c:v>
                </c:pt>
              </c:strCache>
            </c:strRef>
          </c:tx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'Electricity Supplemental'!$B$2:$AH$2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'Electricity Supplemental'!$B$5:$AH$5</c:f>
              <c:numCache>
                <c:formatCode>0.00</c:formatCode>
                <c:ptCount val="33"/>
                <c:pt idx="0">
                  <c:v>0.66447443335003897</c:v>
                </c:pt>
                <c:pt idx="1">
                  <c:v>1.3559160550880067</c:v>
                </c:pt>
                <c:pt idx="2">
                  <c:v>2.1668477957182688</c:v>
                </c:pt>
                <c:pt idx="3">
                  <c:v>1.9964854258533868</c:v>
                </c:pt>
                <c:pt idx="4">
                  <c:v>2.1203767326446052</c:v>
                </c:pt>
                <c:pt idx="5">
                  <c:v>1.9825084270838289</c:v>
                </c:pt>
                <c:pt idx="6">
                  <c:v>3.4461525991773163</c:v>
                </c:pt>
                <c:pt idx="7">
                  <c:v>3.3623471143356101</c:v>
                </c:pt>
                <c:pt idx="8">
                  <c:v>3.2836425878388358</c:v>
                </c:pt>
                <c:pt idx="9">
                  <c:v>2.9701053841550911</c:v>
                </c:pt>
                <c:pt idx="10">
                  <c:v>2.6678048821129257</c:v>
                </c:pt>
                <c:pt idx="11">
                  <c:v>3.2183639265734119</c:v>
                </c:pt>
                <c:pt idx="12">
                  <c:v>2.9333808849262319</c:v>
                </c:pt>
                <c:pt idx="13">
                  <c:v>2.2916536020596596</c:v>
                </c:pt>
                <c:pt idx="14">
                  <c:v>1.9592052339294086</c:v>
                </c:pt>
                <c:pt idx="15">
                  <c:v>2.3921158291079352</c:v>
                </c:pt>
                <c:pt idx="16">
                  <c:v>2.333226256207046</c:v>
                </c:pt>
                <c:pt idx="17">
                  <c:v>2.8134392576800602</c:v>
                </c:pt>
                <c:pt idx="18">
                  <c:v>2.8866691149398234</c:v>
                </c:pt>
                <c:pt idx="19">
                  <c:v>3.0167388826515746</c:v>
                </c:pt>
                <c:pt idx="20">
                  <c:v>3.0847537338804663</c:v>
                </c:pt>
                <c:pt idx="21">
                  <c:v>3.4826030452221928</c:v>
                </c:pt>
                <c:pt idx="22">
                  <c:v>3.3302966963514802</c:v>
                </c:pt>
                <c:pt idx="23">
                  <c:v>2.5676520272656593</c:v>
                </c:pt>
                <c:pt idx="24">
                  <c:v>2.489203360045996</c:v>
                </c:pt>
                <c:pt idx="25">
                  <c:v>2.7836746786389983</c:v>
                </c:pt>
                <c:pt idx="26">
                  <c:v>2.5707328179854021</c:v>
                </c:pt>
                <c:pt idx="27">
                  <c:v>2.8006898893960264</c:v>
                </c:pt>
                <c:pt idx="28">
                  <c:v>3.1679418217257052</c:v>
                </c:pt>
                <c:pt idx="29">
                  <c:v>2.8134938235650759</c:v>
                </c:pt>
                <c:pt idx="30">
                  <c:v>3.1846262349418888</c:v>
                </c:pt>
                <c:pt idx="31">
                  <c:v>3.3806309778264887</c:v>
                </c:pt>
                <c:pt idx="32">
                  <c:v>2.7816374411644804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A82-4AE6-904D-E928594A41F5}"/>
            </c:ext>
          </c:extLst>
        </c:ser>
        <c:ser>
          <c:idx val="5"/>
          <c:order val="2"/>
          <c:tx>
            <c:strRef>
              <c:f>'Electricity Supplemental'!$A$16</c:f>
              <c:strCache>
                <c:ptCount val="1"/>
                <c:pt idx="0">
                  <c:v>Electricity Consumption</c:v>
                </c:pt>
              </c:strCache>
            </c:strRef>
          </c:tx>
          <c:spPr>
            <a:ln w="317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'Electricity Supplemental'!$B$2:$AH$2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'Electricity Supplemental'!$B$19:$AH$19</c:f>
              <c:numCache>
                <c:formatCode>0.00</c:formatCode>
                <c:ptCount val="33"/>
                <c:pt idx="0">
                  <c:v>2.8152270210675825</c:v>
                </c:pt>
                <c:pt idx="1">
                  <c:v>2.9946629387603831</c:v>
                </c:pt>
                <c:pt idx="2">
                  <c:v>2.9898653371282768</c:v>
                </c:pt>
                <c:pt idx="3">
                  <c:v>3.0627888819362843</c:v>
                </c:pt>
                <c:pt idx="4">
                  <c:v>3.0736177541916083</c:v>
                </c:pt>
                <c:pt idx="5">
                  <c:v>3.103362884310664</c:v>
                </c:pt>
                <c:pt idx="6">
                  <c:v>3.0888330050820012</c:v>
                </c:pt>
                <c:pt idx="7">
                  <c:v>3.1543545359433303</c:v>
                </c:pt>
                <c:pt idx="8">
                  <c:v>3.2213838844604643</c:v>
                </c:pt>
                <c:pt idx="9">
                  <c:v>3.3440654119100244</c:v>
                </c:pt>
                <c:pt idx="10">
                  <c:v>3.4147957674004976</c:v>
                </c:pt>
                <c:pt idx="11">
                  <c:v>3.4577000334247563</c:v>
                </c:pt>
                <c:pt idx="12">
                  <c:v>3.5361065515265988</c:v>
                </c:pt>
                <c:pt idx="13">
                  <c:v>3.6464513890650303</c:v>
                </c:pt>
                <c:pt idx="14">
                  <c:v>3.688944432092252</c:v>
                </c:pt>
                <c:pt idx="15">
                  <c:v>3.7646094635471767</c:v>
                </c:pt>
                <c:pt idx="16">
                  <c:v>3.5436939255494555</c:v>
                </c:pt>
                <c:pt idx="17">
                  <c:v>3.5339907323105328</c:v>
                </c:pt>
                <c:pt idx="18">
                  <c:v>3.4118666122850652</c:v>
                </c:pt>
                <c:pt idx="19">
                  <c:v>3.2891357121690663</c:v>
                </c:pt>
                <c:pt idx="20">
                  <c:v>2.6353897606781982</c:v>
                </c:pt>
                <c:pt idx="21">
                  <c:v>2.297972235534778</c:v>
                </c:pt>
                <c:pt idx="22">
                  <c:v>2.0925524201603292</c:v>
                </c:pt>
                <c:pt idx="23">
                  <c:v>2.0089499326635805</c:v>
                </c:pt>
                <c:pt idx="24">
                  <c:v>1.9936788983961367</c:v>
                </c:pt>
                <c:pt idx="25">
                  <c:v>2.0402706011473621</c:v>
                </c:pt>
                <c:pt idx="26">
                  <c:v>1.8113881418982938</c:v>
                </c:pt>
                <c:pt idx="27">
                  <c:v>1.8449924496386993</c:v>
                </c:pt>
                <c:pt idx="28">
                  <c:v>1.6616280910725427</c:v>
                </c:pt>
                <c:pt idx="29">
                  <c:v>1.4825721650007269</c:v>
                </c:pt>
                <c:pt idx="30">
                  <c:v>1.7301572635720139</c:v>
                </c:pt>
                <c:pt idx="31">
                  <c:v>1.9467108550723309</c:v>
                </c:pt>
                <c:pt idx="32">
                  <c:v>1.922541326227992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A82-4AE6-904D-E928594A41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24170143"/>
        <c:axId val="623314159"/>
      </c:lineChart>
      <c:catAx>
        <c:axId val="102417014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3314159"/>
        <c:crosses val="autoZero"/>
        <c:auto val="1"/>
        <c:lblAlgn val="ctr"/>
        <c:lblOffset val="100"/>
        <c:tickLblSkip val="5"/>
        <c:noMultiLvlLbl val="0"/>
      </c:catAx>
      <c:valAx>
        <c:axId val="62331415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Emissions</a:t>
                </a:r>
                <a:r>
                  <a:rPr lang="en-US" baseline="0"/>
                  <a:t> (MMTCO</a:t>
                </a:r>
                <a:r>
                  <a:rPr lang="en-US" baseline="-25000"/>
                  <a:t>2</a:t>
                </a:r>
                <a:r>
                  <a:rPr lang="en-US" baseline="0"/>
                  <a:t>e)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2417014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1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1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81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5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40000"/>
            <a:lumOff val="60000"/>
          </a:schemeClr>
        </a:solidFill>
        <a:round/>
      </a:ln>
    </cs:spPr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81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5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40000"/>
            <a:lumOff val="60000"/>
          </a:schemeClr>
        </a:solidFill>
        <a:round/>
      </a:ln>
    </cs:spPr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31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31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31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31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31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31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9531</xdr:colOff>
      <xdr:row>58</xdr:row>
      <xdr:rowOff>23812</xdr:rowOff>
    </xdr:from>
    <xdr:to>
      <xdr:col>29</xdr:col>
      <xdr:colOff>561981</xdr:colOff>
      <xdr:row>86</xdr:row>
      <xdr:rowOff>176212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2999CF2-0C80-4361-ACEC-BDD95F22C9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19056</xdr:colOff>
      <xdr:row>28</xdr:row>
      <xdr:rowOff>14287</xdr:rowOff>
    </xdr:from>
    <xdr:to>
      <xdr:col>29</xdr:col>
      <xdr:colOff>571506</xdr:colOff>
      <xdr:row>56</xdr:row>
      <xdr:rowOff>166687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5353F910-8C6B-44E3-AC2D-1C8D0FAF71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28581</xdr:colOff>
      <xdr:row>58</xdr:row>
      <xdr:rowOff>33337</xdr:rowOff>
    </xdr:from>
    <xdr:to>
      <xdr:col>14</xdr:col>
      <xdr:colOff>581031</xdr:colOff>
      <xdr:row>86</xdr:row>
      <xdr:rowOff>185737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7983B48A-A0C1-43FD-8A84-A6A80ABB462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28581</xdr:colOff>
      <xdr:row>28</xdr:row>
      <xdr:rowOff>14287</xdr:rowOff>
    </xdr:from>
    <xdr:to>
      <xdr:col>14</xdr:col>
      <xdr:colOff>581031</xdr:colOff>
      <xdr:row>56</xdr:row>
      <xdr:rowOff>166687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6B62F99C-8AA8-464F-9F1C-810F7FEA81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</xdr:colOff>
      <xdr:row>12</xdr:row>
      <xdr:rowOff>23812</xdr:rowOff>
    </xdr:from>
    <xdr:to>
      <xdr:col>14</xdr:col>
      <xdr:colOff>566737</xdr:colOff>
      <xdr:row>40</xdr:row>
      <xdr:rowOff>176212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C4F6598-42AE-47D6-8BCC-AA64760F29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9531</xdr:colOff>
      <xdr:row>11</xdr:row>
      <xdr:rowOff>185737</xdr:rowOff>
    </xdr:from>
    <xdr:to>
      <xdr:col>29</xdr:col>
      <xdr:colOff>561981</xdr:colOff>
      <xdr:row>40</xdr:row>
      <xdr:rowOff>147637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DA6CD004-BF47-4C33-847E-F2A4E8E864E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9525</xdr:colOff>
      <xdr:row>21</xdr:row>
      <xdr:rowOff>33337</xdr:rowOff>
    </xdr:from>
    <xdr:to>
      <xdr:col>26</xdr:col>
      <xdr:colOff>9525</xdr:colOff>
      <xdr:row>45</xdr:row>
      <xdr:rowOff>33337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AC88990-486A-4593-89DD-BACF69BCAD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</xdr:colOff>
      <xdr:row>21</xdr:row>
      <xdr:rowOff>4762</xdr:rowOff>
    </xdr:from>
    <xdr:to>
      <xdr:col>13</xdr:col>
      <xdr:colOff>6</xdr:colOff>
      <xdr:row>45</xdr:row>
      <xdr:rowOff>4762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2D7C9D3D-1C3F-4E0A-A6A5-8AE383EDB4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9531</xdr:colOff>
      <xdr:row>46</xdr:row>
      <xdr:rowOff>14287</xdr:rowOff>
    </xdr:from>
    <xdr:to>
      <xdr:col>13</xdr:col>
      <xdr:colOff>9531</xdr:colOff>
      <xdr:row>70</xdr:row>
      <xdr:rowOff>14287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872A75DF-038E-431B-A538-90CA2FB5F3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F92BB3-4168-4277-AEE1-45FDCABBE2FB}">
  <dimension ref="A1:AI59"/>
  <sheetViews>
    <sheetView tabSelected="1" zoomScaleNormal="100" workbookViewId="0">
      <pane xSplit="1" topLeftCell="B1" activePane="topRight" state="frozen"/>
      <selection pane="topRight" activeCell="H17" sqref="H17"/>
    </sheetView>
  </sheetViews>
  <sheetFormatPr defaultColWidth="8.85546875" defaultRowHeight="15" x14ac:dyDescent="0.25"/>
  <cols>
    <col min="1" max="1" width="46.7109375" style="23" customWidth="1"/>
    <col min="2" max="34" width="8.85546875" style="23" customWidth="1"/>
    <col min="35" max="16384" width="8.85546875" style="23"/>
  </cols>
  <sheetData>
    <row r="1" spans="1:35" s="1" customFormat="1" ht="24" customHeight="1" x14ac:dyDescent="0.25">
      <c r="A1" s="13" t="s">
        <v>0</v>
      </c>
      <c r="B1" s="14" t="s">
        <v>1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</row>
    <row r="2" spans="1:35" s="2" customFormat="1" ht="19.5" customHeight="1" thickBot="1" x14ac:dyDescent="0.35">
      <c r="A2" s="15"/>
      <c r="B2" s="16">
        <v>1990</v>
      </c>
      <c r="C2" s="16">
        <v>1991</v>
      </c>
      <c r="D2" s="16">
        <v>1992</v>
      </c>
      <c r="E2" s="16">
        <v>1993</v>
      </c>
      <c r="F2" s="16">
        <v>1994</v>
      </c>
      <c r="G2" s="16">
        <v>1995</v>
      </c>
      <c r="H2" s="16">
        <v>1996</v>
      </c>
      <c r="I2" s="16">
        <v>1997</v>
      </c>
      <c r="J2" s="16">
        <v>1998</v>
      </c>
      <c r="K2" s="16">
        <v>1999</v>
      </c>
      <c r="L2" s="16">
        <v>2000</v>
      </c>
      <c r="M2" s="16">
        <v>2001</v>
      </c>
      <c r="N2" s="16">
        <v>2002</v>
      </c>
      <c r="O2" s="16">
        <v>2003</v>
      </c>
      <c r="P2" s="16">
        <v>2004</v>
      </c>
      <c r="Q2" s="16">
        <v>2005</v>
      </c>
      <c r="R2" s="16">
        <v>2006</v>
      </c>
      <c r="S2" s="16">
        <v>2007</v>
      </c>
      <c r="T2" s="16">
        <v>2008</v>
      </c>
      <c r="U2" s="16">
        <v>2009</v>
      </c>
      <c r="V2" s="16">
        <v>2010</v>
      </c>
      <c r="W2" s="16">
        <v>2011</v>
      </c>
      <c r="X2" s="16">
        <v>2012</v>
      </c>
      <c r="Y2" s="16">
        <v>2013</v>
      </c>
      <c r="Z2" s="16">
        <v>2014</v>
      </c>
      <c r="AA2" s="16">
        <v>2015</v>
      </c>
      <c r="AB2" s="16">
        <v>2016</v>
      </c>
      <c r="AC2" s="16">
        <v>2017</v>
      </c>
      <c r="AD2" s="16">
        <v>2018</v>
      </c>
      <c r="AE2" s="16">
        <v>2019</v>
      </c>
      <c r="AF2" s="16">
        <v>2020</v>
      </c>
      <c r="AG2" s="16">
        <v>2021</v>
      </c>
      <c r="AH2" s="16">
        <v>2022</v>
      </c>
    </row>
    <row r="3" spans="1:35" ht="20.100000000000001" customHeight="1" x14ac:dyDescent="0.25">
      <c r="A3" s="17" t="s">
        <v>2</v>
      </c>
      <c r="B3" s="18">
        <f>B4+SUM(B8:B12)</f>
        <v>11.927966151457777</v>
      </c>
      <c r="C3" s="18">
        <f t="shared" ref="C3:AG3" si="0">C4+SUM(C8:C12)</f>
        <v>13.071567288950122</v>
      </c>
      <c r="D3" s="18">
        <f t="shared" si="0"/>
        <v>14.716462570486016</v>
      </c>
      <c r="E3" s="18">
        <f t="shared" si="0"/>
        <v>12.428760837690433</v>
      </c>
      <c r="F3" s="18">
        <f t="shared" si="0"/>
        <v>14.261575661184896</v>
      </c>
      <c r="G3" s="18">
        <f t="shared" si="0"/>
        <v>13.4545589426909</v>
      </c>
      <c r="H3" s="18">
        <f t="shared" si="0"/>
        <v>13.426614593320123</v>
      </c>
      <c r="I3" s="18">
        <f t="shared" si="0"/>
        <v>13.282901620909449</v>
      </c>
      <c r="J3" s="18">
        <f t="shared" si="0"/>
        <v>14.305893306695037</v>
      </c>
      <c r="K3" s="18">
        <f t="shared" si="0"/>
        <v>14.04169973452432</v>
      </c>
      <c r="L3" s="18">
        <f t="shared" si="0"/>
        <v>13.19960916033596</v>
      </c>
      <c r="M3" s="18">
        <f t="shared" si="0"/>
        <v>13.135681953914382</v>
      </c>
      <c r="N3" s="18">
        <f t="shared" si="0"/>
        <v>13.094978649180197</v>
      </c>
      <c r="O3" s="18">
        <f t="shared" si="0"/>
        <v>13.788768352193298</v>
      </c>
      <c r="P3" s="18">
        <f t="shared" si="0"/>
        <v>13.703896772933916</v>
      </c>
      <c r="Q3" s="18">
        <f t="shared" si="0"/>
        <v>13.378213682609388</v>
      </c>
      <c r="R3" s="18">
        <f t="shared" si="0"/>
        <v>12.358622383258981</v>
      </c>
      <c r="S3" s="18">
        <f t="shared" si="0"/>
        <v>12.547922730491702</v>
      </c>
      <c r="T3" s="18">
        <f t="shared" si="0"/>
        <v>11.967458813328488</v>
      </c>
      <c r="U3" s="18">
        <f t="shared" si="0"/>
        <v>12.529904558501947</v>
      </c>
      <c r="V3" s="18">
        <f t="shared" si="0"/>
        <v>11.48986770190842</v>
      </c>
      <c r="W3" s="18">
        <f t="shared" si="0"/>
        <v>10.677657076805826</v>
      </c>
      <c r="X3" s="18">
        <f t="shared" si="0"/>
        <v>10.185880289312504</v>
      </c>
      <c r="Y3" s="18">
        <f t="shared" si="0"/>
        <v>10.404160866319835</v>
      </c>
      <c r="Z3" s="18">
        <f t="shared" si="0"/>
        <v>10.68185616346409</v>
      </c>
      <c r="AA3" s="18">
        <f t="shared" si="0"/>
        <v>10.649526075753508</v>
      </c>
      <c r="AB3" s="18">
        <f t="shared" si="0"/>
        <v>9.7164253955899227</v>
      </c>
      <c r="AC3" s="18">
        <f t="shared" si="0"/>
        <v>9.8688714038932446</v>
      </c>
      <c r="AD3" s="18">
        <f t="shared" si="0"/>
        <v>10.346665892922342</v>
      </c>
      <c r="AE3" s="18">
        <f t="shared" si="0"/>
        <v>9.617016875354528</v>
      </c>
      <c r="AF3" s="18">
        <f t="shared" si="0"/>
        <v>9.0454386720716897</v>
      </c>
      <c r="AG3" s="18">
        <f t="shared" si="0"/>
        <v>9.7971914296178539</v>
      </c>
      <c r="AH3" s="18">
        <f>AH4+SUM(AH8:AH12)</f>
        <v>9.5964189687244854</v>
      </c>
    </row>
    <row r="4" spans="1:35" s="7" customFormat="1" ht="20.100000000000001" customHeight="1" x14ac:dyDescent="0.25">
      <c r="A4" s="4" t="s">
        <v>3</v>
      </c>
      <c r="B4" s="5">
        <f>SUM(B5:B7)</f>
        <v>4.6336051704329755</v>
      </c>
      <c r="C4" s="5">
        <f t="shared" ref="C4:AH4" si="1">SUM(C5:C7)</f>
        <v>4.3949822140971477</v>
      </c>
      <c r="D4" s="5">
        <f t="shared" si="1"/>
        <v>4.5300293578013617</v>
      </c>
      <c r="E4" s="5">
        <f t="shared" si="1"/>
        <v>4.2036704363078412</v>
      </c>
      <c r="F4" s="5">
        <f t="shared" si="1"/>
        <v>4.0830711904073107</v>
      </c>
      <c r="G4" s="5">
        <f t="shared" si="1"/>
        <v>3.9759248467680171</v>
      </c>
      <c r="H4" s="5">
        <f t="shared" si="1"/>
        <v>4.0477636250088285</v>
      </c>
      <c r="I4" s="5">
        <f t="shared" si="1"/>
        <v>4.1319045655488846</v>
      </c>
      <c r="J4" s="5">
        <f t="shared" si="1"/>
        <v>4.6370372011799201</v>
      </c>
      <c r="K4" s="5">
        <f t="shared" si="1"/>
        <v>4.7706463221901068</v>
      </c>
      <c r="L4" s="5">
        <f t="shared" si="1"/>
        <v>4.9638237247630101</v>
      </c>
      <c r="M4" s="5">
        <f t="shared" si="1"/>
        <v>4.906585990789134</v>
      </c>
      <c r="N4" s="5">
        <f t="shared" si="1"/>
        <v>5.0362714957462273</v>
      </c>
      <c r="O4" s="5">
        <f>SUM(O5:O7)</f>
        <v>5.0835392214809136</v>
      </c>
      <c r="P4" s="5">
        <f t="shared" si="1"/>
        <v>5.0183365567697198</v>
      </c>
      <c r="Q4" s="5">
        <f t="shared" si="1"/>
        <v>4.7870078783806154</v>
      </c>
      <c r="R4" s="5">
        <f t="shared" si="1"/>
        <v>4.6904712323588083</v>
      </c>
      <c r="S4" s="5">
        <f t="shared" si="1"/>
        <v>4.7305232552210947</v>
      </c>
      <c r="T4" s="5">
        <f t="shared" si="1"/>
        <v>4.5065041090538518</v>
      </c>
      <c r="U4" s="5">
        <f t="shared" si="1"/>
        <v>4.8406890479402165</v>
      </c>
      <c r="V4" s="5">
        <f t="shared" si="1"/>
        <v>4.7665782127604794</v>
      </c>
      <c r="W4" s="5">
        <f t="shared" si="1"/>
        <v>4.4907783126727434</v>
      </c>
      <c r="X4" s="5">
        <f t="shared" si="1"/>
        <v>4.3784503026045689</v>
      </c>
      <c r="Y4" s="5">
        <f t="shared" si="1"/>
        <v>4.3477805282797926</v>
      </c>
      <c r="Z4" s="5">
        <f t="shared" si="1"/>
        <v>4.3556174381236472</v>
      </c>
      <c r="AA4" s="5">
        <f t="shared" si="1"/>
        <v>4.2728846560391185</v>
      </c>
      <c r="AB4" s="5">
        <f t="shared" si="1"/>
        <v>4.3283737573326881</v>
      </c>
      <c r="AC4" s="5">
        <f t="shared" si="1"/>
        <v>4.3875333864955941</v>
      </c>
      <c r="AD4" s="5">
        <f t="shared" si="1"/>
        <v>4.4764151108228134</v>
      </c>
      <c r="AE4" s="5">
        <f t="shared" si="1"/>
        <v>4.22207008083058</v>
      </c>
      <c r="AF4" s="5">
        <f t="shared" si="1"/>
        <v>3.7414743984006833</v>
      </c>
      <c r="AG4" s="5">
        <f>SUM(AG5:AG7)</f>
        <v>3.9192093994464523</v>
      </c>
      <c r="AH4" s="5">
        <f t="shared" si="1"/>
        <v>3.7844265001084372</v>
      </c>
      <c r="AI4" s="6"/>
    </row>
    <row r="5" spans="1:35" s="10" customFormat="1" ht="20.100000000000001" customHeight="1" x14ac:dyDescent="0.25">
      <c r="A5" s="8" t="s">
        <v>4</v>
      </c>
      <c r="B5" s="9">
        <v>0.33010825403531735</v>
      </c>
      <c r="C5" s="9">
        <v>0.27669268972174516</v>
      </c>
      <c r="D5" s="9">
        <v>0.23633918088411854</v>
      </c>
      <c r="E5" s="9">
        <v>0.21646297220746269</v>
      </c>
      <c r="F5" s="9">
        <v>0.21811406585117343</v>
      </c>
      <c r="G5" s="9">
        <v>0.21044519068603598</v>
      </c>
      <c r="H5" s="9">
        <v>0.23623526874808351</v>
      </c>
      <c r="I5" s="9">
        <v>0.34597589226834463</v>
      </c>
      <c r="J5" s="9">
        <v>0.38329426700089209</v>
      </c>
      <c r="K5" s="9">
        <v>0.44055508893920786</v>
      </c>
      <c r="L5" s="9">
        <v>0.53461311910294607</v>
      </c>
      <c r="M5" s="9">
        <v>0.54393410397361497</v>
      </c>
      <c r="N5" s="9">
        <v>0.53399232085535853</v>
      </c>
      <c r="O5" s="9">
        <v>0.43868390826357184</v>
      </c>
      <c r="P5" s="9">
        <v>0.43202396288863243</v>
      </c>
      <c r="Q5" s="9">
        <v>0.34494938104827688</v>
      </c>
      <c r="R5" s="9">
        <v>0.25286160496833598</v>
      </c>
      <c r="S5" s="9">
        <v>0.14633186551176713</v>
      </c>
      <c r="T5" s="9">
        <v>0.12766952038482576</v>
      </c>
      <c r="U5" s="9">
        <v>0.2892362368371541</v>
      </c>
      <c r="V5" s="9">
        <v>0.26339936617449666</v>
      </c>
      <c r="W5" s="9">
        <v>0.25861833503355708</v>
      </c>
      <c r="X5" s="9">
        <v>0.23998044120805367</v>
      </c>
      <c r="Y5" s="9">
        <v>0.26312336617449661</v>
      </c>
      <c r="Z5" s="9">
        <v>0.26071691935483871</v>
      </c>
      <c r="AA5" s="9">
        <v>0.23320242399999999</v>
      </c>
      <c r="AB5" s="9">
        <v>0.24936399999999997</v>
      </c>
      <c r="AC5" s="9">
        <v>0.29647000000000001</v>
      </c>
      <c r="AD5" s="9">
        <v>0.32230700000000001</v>
      </c>
      <c r="AE5" s="9">
        <v>0.28164900000000004</v>
      </c>
      <c r="AF5" s="9">
        <v>5.7518E-2</v>
      </c>
      <c r="AG5" s="9">
        <v>0.19541600000000001</v>
      </c>
      <c r="AH5" s="9">
        <v>0.23178700000000002</v>
      </c>
    </row>
    <row r="6" spans="1:35" s="10" customFormat="1" ht="20.100000000000001" customHeight="1" x14ac:dyDescent="0.25">
      <c r="A6" s="8" t="s">
        <v>5</v>
      </c>
      <c r="B6" s="9">
        <v>3.977908983840039</v>
      </c>
      <c r="C6" s="9">
        <v>3.8260267398626127</v>
      </c>
      <c r="D6" s="9">
        <v>3.9950670632131953</v>
      </c>
      <c r="E6" s="9">
        <v>3.7642800017779527</v>
      </c>
      <c r="F6" s="9">
        <v>3.6738926603079403</v>
      </c>
      <c r="G6" s="9">
        <v>3.5531188690235567</v>
      </c>
      <c r="H6" s="9">
        <v>3.6408147064627707</v>
      </c>
      <c r="I6" s="9">
        <v>3.6044507403701678</v>
      </c>
      <c r="J6" s="9">
        <v>4.0447297234708257</v>
      </c>
      <c r="K6" s="9">
        <v>4.1689979515790352</v>
      </c>
      <c r="L6" s="9">
        <v>4.2086774875021398</v>
      </c>
      <c r="M6" s="9">
        <v>4.1172262799831056</v>
      </c>
      <c r="N6" s="9">
        <v>4.1785076133476453</v>
      </c>
      <c r="O6" s="9">
        <v>4.3159787603234365</v>
      </c>
      <c r="P6" s="9">
        <v>4.2943185763185898</v>
      </c>
      <c r="Q6" s="9">
        <v>4.1354315929698995</v>
      </c>
      <c r="R6" s="9">
        <v>4.0694694196679624</v>
      </c>
      <c r="S6" s="9">
        <v>4.1898335029390879</v>
      </c>
      <c r="T6" s="9">
        <v>3.9665553616919729</v>
      </c>
      <c r="U6" s="9">
        <v>4.0469179652642397</v>
      </c>
      <c r="V6" s="9">
        <v>4.064597272211449</v>
      </c>
      <c r="W6" s="9">
        <v>3.8171684436486046</v>
      </c>
      <c r="X6" s="9">
        <v>3.7593931953747783</v>
      </c>
      <c r="Y6" s="9">
        <v>3.7428257148259911</v>
      </c>
      <c r="Z6" s="9">
        <v>3.6971900810919434</v>
      </c>
      <c r="AA6" s="9">
        <v>3.7425036631792064</v>
      </c>
      <c r="AB6" s="9">
        <v>3.766310880103783</v>
      </c>
      <c r="AC6" s="9">
        <v>3.7623770342850715</v>
      </c>
      <c r="AD6" s="9">
        <v>3.8334792309091403</v>
      </c>
      <c r="AE6" s="9">
        <v>3.6043876206452152</v>
      </c>
      <c r="AF6" s="9">
        <v>3.3433705735327361</v>
      </c>
      <c r="AG6" s="9">
        <v>3.3718285611853176</v>
      </c>
      <c r="AH6" s="9">
        <v>3.2369921109877859</v>
      </c>
    </row>
    <row r="7" spans="1:35" s="10" customFormat="1" ht="20.100000000000001" customHeight="1" x14ac:dyDescent="0.25">
      <c r="A7" s="8" t="s">
        <v>6</v>
      </c>
      <c r="B7" s="9">
        <v>0.32558793255761953</v>
      </c>
      <c r="C7" s="9">
        <v>0.29226278451279003</v>
      </c>
      <c r="D7" s="9">
        <v>0.29862311370404837</v>
      </c>
      <c r="E7" s="9">
        <v>0.22292746232242622</v>
      </c>
      <c r="F7" s="9">
        <v>0.19106446424819687</v>
      </c>
      <c r="G7" s="9">
        <v>0.2123607870584247</v>
      </c>
      <c r="H7" s="9">
        <v>0.17071364979797404</v>
      </c>
      <c r="I7" s="9">
        <v>0.18147793291037234</v>
      </c>
      <c r="J7" s="9">
        <v>0.20901321070820239</v>
      </c>
      <c r="K7" s="9">
        <v>0.16109328167186338</v>
      </c>
      <c r="L7" s="9">
        <v>0.22053311815792442</v>
      </c>
      <c r="M7" s="9">
        <v>0.24542560683241388</v>
      </c>
      <c r="N7" s="9">
        <v>0.32377156154322329</v>
      </c>
      <c r="O7" s="9">
        <v>0.32887655289390549</v>
      </c>
      <c r="P7" s="9">
        <v>0.29199401756249754</v>
      </c>
      <c r="Q7" s="9">
        <v>0.30662690436243856</v>
      </c>
      <c r="R7" s="9">
        <v>0.36814020772251016</v>
      </c>
      <c r="S7" s="9">
        <v>0.39435788677023936</v>
      </c>
      <c r="T7" s="9">
        <v>0.41227922697705299</v>
      </c>
      <c r="U7" s="9">
        <v>0.50453484583882269</v>
      </c>
      <c r="V7" s="9">
        <v>0.43858157437453371</v>
      </c>
      <c r="W7" s="9">
        <v>0.41499153399058242</v>
      </c>
      <c r="X7" s="9">
        <v>0.37907666602173723</v>
      </c>
      <c r="Y7" s="9">
        <v>0.34183144727930481</v>
      </c>
      <c r="Z7" s="9">
        <v>0.39771043767686504</v>
      </c>
      <c r="AA7" s="9">
        <v>0.29717856885991245</v>
      </c>
      <c r="AB7" s="9">
        <v>0.31269887722890438</v>
      </c>
      <c r="AC7" s="9">
        <v>0.32868635221052245</v>
      </c>
      <c r="AD7" s="9">
        <v>0.32062887991367317</v>
      </c>
      <c r="AE7" s="9">
        <v>0.33603346018536512</v>
      </c>
      <c r="AF7" s="9">
        <v>0.34058582486794714</v>
      </c>
      <c r="AG7" s="9">
        <v>0.35196483826113484</v>
      </c>
      <c r="AH7" s="9">
        <v>0.31564738912065127</v>
      </c>
    </row>
    <row r="8" spans="1:35" s="7" customFormat="1" ht="20.100000000000001" customHeight="1" x14ac:dyDescent="0.25">
      <c r="A8" s="4" t="s">
        <v>7</v>
      </c>
      <c r="B8" s="5">
        <v>2.8152270210675825</v>
      </c>
      <c r="C8" s="5">
        <v>2.9946629387603831</v>
      </c>
      <c r="D8" s="5">
        <v>2.9898653371282768</v>
      </c>
      <c r="E8" s="5">
        <v>3.0627888819362843</v>
      </c>
      <c r="F8" s="5">
        <v>3.0736177541916083</v>
      </c>
      <c r="G8" s="5">
        <v>3.103362884310664</v>
      </c>
      <c r="H8" s="5">
        <v>3.0888330050820012</v>
      </c>
      <c r="I8" s="5">
        <v>3.1543545359433303</v>
      </c>
      <c r="J8" s="5">
        <v>3.2213838844604643</v>
      </c>
      <c r="K8" s="5">
        <v>3.3440654119100244</v>
      </c>
      <c r="L8" s="5">
        <v>3.4147957674004976</v>
      </c>
      <c r="M8" s="5">
        <v>3.4577000334247563</v>
      </c>
      <c r="N8" s="5">
        <v>3.5361065515265988</v>
      </c>
      <c r="O8" s="5">
        <v>3.6464513890650303</v>
      </c>
      <c r="P8" s="5">
        <v>3.688944432092252</v>
      </c>
      <c r="Q8" s="5">
        <v>3.7646094635471767</v>
      </c>
      <c r="R8" s="5">
        <v>3.5436939255494555</v>
      </c>
      <c r="S8" s="5">
        <v>3.5339907323105328</v>
      </c>
      <c r="T8" s="5">
        <v>3.4118666122850652</v>
      </c>
      <c r="U8" s="5">
        <v>3.2891357121690663</v>
      </c>
      <c r="V8" s="5">
        <v>2.6353897606781982</v>
      </c>
      <c r="W8" s="5">
        <v>2.297972235534778</v>
      </c>
      <c r="X8" s="5">
        <v>2.0925524201603292</v>
      </c>
      <c r="Y8" s="5">
        <v>2.0089499326635805</v>
      </c>
      <c r="Z8" s="5">
        <v>1.9936788983961367</v>
      </c>
      <c r="AA8" s="5">
        <v>2.0402706011473621</v>
      </c>
      <c r="AB8" s="5">
        <v>1.8113881418982938</v>
      </c>
      <c r="AC8" s="5">
        <v>1.8449924496386993</v>
      </c>
      <c r="AD8" s="5">
        <v>1.6616280910725427</v>
      </c>
      <c r="AE8" s="5">
        <v>1.4825721650007269</v>
      </c>
      <c r="AF8" s="5">
        <v>1.7301572635720139</v>
      </c>
      <c r="AG8" s="5">
        <v>1.9467108550723309</v>
      </c>
      <c r="AH8" s="5">
        <v>1.922541326227992</v>
      </c>
    </row>
    <row r="9" spans="1:35" s="7" customFormat="1" ht="20.100000000000001" customHeight="1" x14ac:dyDescent="0.25">
      <c r="A9" s="4" t="s">
        <v>8</v>
      </c>
      <c r="B9" s="5">
        <v>2.381286086922624</v>
      </c>
      <c r="C9" s="5">
        <v>2.395203368398044</v>
      </c>
      <c r="D9" s="5">
        <v>2.8275156009630917</v>
      </c>
      <c r="E9" s="5">
        <v>2.7054354855346832</v>
      </c>
      <c r="F9" s="5">
        <v>2.7563973300709481</v>
      </c>
      <c r="G9" s="5">
        <v>2.5458285044697027</v>
      </c>
      <c r="H9" s="5">
        <v>2.7209712764769494</v>
      </c>
      <c r="I9" s="5">
        <v>2.6607956243152726</v>
      </c>
      <c r="J9" s="5">
        <v>2.4204818513532786</v>
      </c>
      <c r="K9" s="5">
        <v>2.3694068147933067</v>
      </c>
      <c r="L9" s="5">
        <v>2.5690735466479233</v>
      </c>
      <c r="M9" s="5">
        <v>2.6318363146638166</v>
      </c>
      <c r="N9" s="5">
        <v>2.5180515871376117</v>
      </c>
      <c r="O9" s="5">
        <v>2.8646300875031905</v>
      </c>
      <c r="P9" s="5">
        <v>2.8496783806930379</v>
      </c>
      <c r="Q9" s="5">
        <v>2.7428328800299804</v>
      </c>
      <c r="R9" s="5">
        <v>2.2267434792612564</v>
      </c>
      <c r="S9" s="5">
        <v>2.308548053666212</v>
      </c>
      <c r="T9" s="5">
        <v>2.2587041156760281</v>
      </c>
      <c r="U9" s="5">
        <v>2.3650292835152955</v>
      </c>
      <c r="V9" s="5">
        <v>2.2530888111552176</v>
      </c>
      <c r="W9" s="5">
        <v>2.1502246792627271</v>
      </c>
      <c r="X9" s="5">
        <v>2.073780276084713</v>
      </c>
      <c r="Y9" s="5">
        <v>2.2782800444903288</v>
      </c>
      <c r="Z9" s="5">
        <v>2.3475821907849896</v>
      </c>
      <c r="AA9" s="5">
        <v>2.4677405929409297</v>
      </c>
      <c r="AB9" s="5">
        <v>1.8428702218513398</v>
      </c>
      <c r="AC9" s="5">
        <v>1.8683961222577525</v>
      </c>
      <c r="AD9" s="5">
        <v>2.3264464007186794</v>
      </c>
      <c r="AE9" s="5">
        <v>2.0886057226244712</v>
      </c>
      <c r="AF9" s="5">
        <v>1.9079115017846109</v>
      </c>
      <c r="AG9" s="5">
        <v>2.1468432459691611</v>
      </c>
      <c r="AH9" s="5">
        <v>2.1218112317705375</v>
      </c>
    </row>
    <row r="10" spans="1:35" s="7" customFormat="1" ht="20.100000000000001" customHeight="1" x14ac:dyDescent="0.25">
      <c r="A10" s="4" t="s">
        <v>9</v>
      </c>
      <c r="B10" s="5">
        <v>1.1250826900470547</v>
      </c>
      <c r="C10" s="5">
        <v>1.1702445898330438</v>
      </c>
      <c r="D10" s="5">
        <v>1.0921064263524265</v>
      </c>
      <c r="E10" s="5">
        <v>1.1453577475498724</v>
      </c>
      <c r="F10" s="5">
        <v>1.3938237662369974</v>
      </c>
      <c r="G10" s="5">
        <v>1.2714891297654092</v>
      </c>
      <c r="H10" s="5">
        <v>1.4355552468432025</v>
      </c>
      <c r="I10" s="5">
        <v>1.3554240663514541</v>
      </c>
      <c r="J10" s="5">
        <v>1.1545317974533094</v>
      </c>
      <c r="K10" s="5">
        <v>1.0957369560029577</v>
      </c>
      <c r="L10" s="5">
        <v>1.2428098416353262</v>
      </c>
      <c r="M10" s="5">
        <v>1.2677872060445687</v>
      </c>
      <c r="N10" s="5">
        <v>1.1723344729365079</v>
      </c>
      <c r="O10" s="5">
        <v>1.3088291015824689</v>
      </c>
      <c r="P10" s="5">
        <v>1.2229297427350667</v>
      </c>
      <c r="Q10" s="5">
        <v>1.1479341402905694</v>
      </c>
      <c r="R10" s="5">
        <v>0.95614071957370161</v>
      </c>
      <c r="S10" s="5">
        <v>1.0520531962493573</v>
      </c>
      <c r="T10" s="5">
        <v>0.94427789708240928</v>
      </c>
      <c r="U10" s="5">
        <v>1.0506191574109469</v>
      </c>
      <c r="V10" s="5">
        <v>0.92385801904978015</v>
      </c>
      <c r="W10" s="5">
        <v>0.86830160380575461</v>
      </c>
      <c r="X10" s="5">
        <v>0.79219745224521587</v>
      </c>
      <c r="Y10" s="5">
        <v>0.91421681771417396</v>
      </c>
      <c r="Z10" s="5">
        <v>1.1336496411294996</v>
      </c>
      <c r="AA10" s="5">
        <v>0.99858227698629853</v>
      </c>
      <c r="AB10" s="5">
        <v>0.85934823703581442</v>
      </c>
      <c r="AC10" s="5">
        <v>0.86950215309675793</v>
      </c>
      <c r="AD10" s="5">
        <v>0.97968491712503636</v>
      </c>
      <c r="AE10" s="5">
        <v>0.93649253262112842</v>
      </c>
      <c r="AF10" s="5">
        <v>0.80495306066392192</v>
      </c>
      <c r="AG10" s="5">
        <v>0.9405515006905899</v>
      </c>
      <c r="AH10" s="5">
        <v>0.92755470154191888</v>
      </c>
    </row>
    <row r="11" spans="1:35" s="7" customFormat="1" ht="20.100000000000001" customHeight="1" x14ac:dyDescent="0.25">
      <c r="A11" s="4" t="s">
        <v>10</v>
      </c>
      <c r="B11" s="5">
        <v>0.64555007098753969</v>
      </c>
      <c r="C11" s="5">
        <v>1.7875290578615037</v>
      </c>
      <c r="D11" s="5">
        <v>2.951505068240861</v>
      </c>
      <c r="E11" s="5">
        <v>0.98437006236175195</v>
      </c>
      <c r="F11" s="5">
        <v>2.62850084427803</v>
      </c>
      <c r="G11" s="5">
        <v>2.2346549933771089</v>
      </c>
      <c r="H11" s="5">
        <v>1.8093269559091403</v>
      </c>
      <c r="I11" s="5">
        <v>1.658577836750506</v>
      </c>
      <c r="J11" s="5">
        <v>2.5518907722480653</v>
      </c>
      <c r="K11" s="5">
        <v>2.1420514696279249</v>
      </c>
      <c r="L11" s="5">
        <v>0.68817702788920221</v>
      </c>
      <c r="M11" s="5">
        <v>0.55139327299210639</v>
      </c>
      <c r="N11" s="5">
        <v>0.51451609783325136</v>
      </c>
      <c r="O11" s="5">
        <v>0.56910542456169577</v>
      </c>
      <c r="P11" s="5">
        <v>0.60891005264383979</v>
      </c>
      <c r="Q11" s="5">
        <v>0.62121602836104617</v>
      </c>
      <c r="R11" s="5">
        <v>0.62073536251575845</v>
      </c>
      <c r="S11" s="5">
        <v>0.60521738104450573</v>
      </c>
      <c r="T11" s="5">
        <v>0.53041089523113127</v>
      </c>
      <c r="U11" s="5">
        <v>0.66934231746642336</v>
      </c>
      <c r="V11" s="5">
        <v>0.60172151426474296</v>
      </c>
      <c r="W11" s="5">
        <v>0.56172431752982288</v>
      </c>
      <c r="X11" s="5">
        <v>0.54458169821767555</v>
      </c>
      <c r="Y11" s="5">
        <v>0.55591454317195832</v>
      </c>
      <c r="Z11" s="5">
        <v>0.55736755902981661</v>
      </c>
      <c r="AA11" s="5">
        <v>0.58282114863979928</v>
      </c>
      <c r="AB11" s="5">
        <v>0.59140857747178621</v>
      </c>
      <c r="AC11" s="5">
        <v>0.62015646840444028</v>
      </c>
      <c r="AD11" s="5">
        <v>0.6290752371832713</v>
      </c>
      <c r="AE11" s="5">
        <v>0.61739378227762165</v>
      </c>
      <c r="AF11" s="5">
        <v>0.59712426365045923</v>
      </c>
      <c r="AG11" s="5">
        <v>0.58522113643932006</v>
      </c>
      <c r="AH11" s="5">
        <v>0.58859657307560065</v>
      </c>
    </row>
    <row r="12" spans="1:35" s="7" customFormat="1" ht="20.100000000000001" customHeight="1" x14ac:dyDescent="0.25">
      <c r="A12" s="4" t="s">
        <v>11</v>
      </c>
      <c r="B12" s="5">
        <v>0.32721511200000003</v>
      </c>
      <c r="C12" s="5">
        <v>0.32894511999999998</v>
      </c>
      <c r="D12" s="5">
        <v>0.32544078000000004</v>
      </c>
      <c r="E12" s="5">
        <v>0.32713822399999998</v>
      </c>
      <c r="F12" s="5">
        <v>0.32616477599999999</v>
      </c>
      <c r="G12" s="5">
        <v>0.32329858399999994</v>
      </c>
      <c r="H12" s="5">
        <v>0.32416448399999997</v>
      </c>
      <c r="I12" s="5">
        <v>0.321844992</v>
      </c>
      <c r="J12" s="5">
        <v>0.32056780000000001</v>
      </c>
      <c r="K12" s="5">
        <v>0.3197927599999999</v>
      </c>
      <c r="L12" s="5">
        <v>0.320929252</v>
      </c>
      <c r="M12" s="5">
        <v>0.32037913600000001</v>
      </c>
      <c r="N12" s="5">
        <v>0.31769844399999997</v>
      </c>
      <c r="O12" s="5">
        <v>0.31621312800000001</v>
      </c>
      <c r="P12" s="5">
        <v>0.31509760799999992</v>
      </c>
      <c r="Q12" s="5">
        <v>0.31461329199999999</v>
      </c>
      <c r="R12" s="5">
        <v>0.32083766399999997</v>
      </c>
      <c r="S12" s="5">
        <v>0.31759011199999992</v>
      </c>
      <c r="T12" s="5">
        <v>0.31569518399999996</v>
      </c>
      <c r="U12" s="5">
        <v>0.31508903999999993</v>
      </c>
      <c r="V12" s="5">
        <v>0.309231384</v>
      </c>
      <c r="W12" s="5">
        <v>0.30865592799999997</v>
      </c>
      <c r="X12" s="5">
        <v>0.30431814000000001</v>
      </c>
      <c r="Y12" s="5">
        <v>0.29901899999999992</v>
      </c>
      <c r="Z12" s="5">
        <v>0.29396043599999999</v>
      </c>
      <c r="AA12" s="5">
        <v>0.2872268</v>
      </c>
      <c r="AB12" s="5">
        <v>0.28303645999999999</v>
      </c>
      <c r="AC12" s="5">
        <v>0.27829082400000005</v>
      </c>
      <c r="AD12" s="5">
        <v>0.27341613599999992</v>
      </c>
      <c r="AE12" s="5">
        <v>0.26988259200000003</v>
      </c>
      <c r="AF12" s="5">
        <v>0.26381818399999996</v>
      </c>
      <c r="AG12" s="5">
        <v>0.25865529199999998</v>
      </c>
      <c r="AH12" s="5">
        <v>0.25148863599999993</v>
      </c>
    </row>
    <row r="13" spans="1:35" s="11" customFormat="1" ht="20.100000000000001" customHeight="1" x14ac:dyDescent="0.25">
      <c r="A13" s="19" t="s">
        <v>12</v>
      </c>
      <c r="B13" s="20">
        <f>SUM(B14:B18)</f>
        <v>9.5199659373200574E-2</v>
      </c>
      <c r="C13" s="20">
        <f t="shared" ref="C13:AG13" si="2">SUM(C14:C18)</f>
        <v>9.2495291658185985E-2</v>
      </c>
      <c r="D13" s="20">
        <f t="shared" si="2"/>
        <v>9.5901666925069046E-2</v>
      </c>
      <c r="E13" s="20">
        <f t="shared" si="2"/>
        <v>0.11637967439443973</v>
      </c>
      <c r="F13" s="20">
        <f t="shared" si="2"/>
        <v>0.12410837101530126</v>
      </c>
      <c r="G13" s="20">
        <f t="shared" si="2"/>
        <v>0.17001187713077698</v>
      </c>
      <c r="H13" s="20">
        <f t="shared" si="2"/>
        <v>0.20257905891239492</v>
      </c>
      <c r="I13" s="20">
        <f t="shared" si="2"/>
        <v>0.23613375582720372</v>
      </c>
      <c r="J13" s="20">
        <f t="shared" si="2"/>
        <v>0.25958228213777956</v>
      </c>
      <c r="K13" s="20">
        <f t="shared" si="2"/>
        <v>0.28482530060751421</v>
      </c>
      <c r="L13" s="20">
        <f t="shared" si="2"/>
        <v>0.30140129689650513</v>
      </c>
      <c r="M13" s="20">
        <f t="shared" si="2"/>
        <v>0.31949350461742199</v>
      </c>
      <c r="N13" s="20">
        <f t="shared" si="2"/>
        <v>0.33148314885203328</v>
      </c>
      <c r="O13" s="20">
        <f t="shared" si="2"/>
        <v>0.34537790771783045</v>
      </c>
      <c r="P13" s="20">
        <f t="shared" si="2"/>
        <v>0.35726406437710889</v>
      </c>
      <c r="Q13" s="20">
        <f t="shared" si="2"/>
        <v>0.36806008293067038</v>
      </c>
      <c r="R13" s="20">
        <f t="shared" si="2"/>
        <v>0.38281326129641463</v>
      </c>
      <c r="S13" s="20">
        <f t="shared" si="2"/>
        <v>0.40633670963746932</v>
      </c>
      <c r="T13" s="20">
        <f t="shared" si="2"/>
        <v>0.42577041703151147</v>
      </c>
      <c r="U13" s="20">
        <f t="shared" si="2"/>
        <v>0.42841560086789132</v>
      </c>
      <c r="V13" s="20">
        <f t="shared" si="2"/>
        <v>0.40749734932309467</v>
      </c>
      <c r="W13" s="20">
        <f t="shared" si="2"/>
        <v>0.4271361455111039</v>
      </c>
      <c r="X13" s="20">
        <f t="shared" si="2"/>
        <v>0.44581468486398873</v>
      </c>
      <c r="Y13" s="20">
        <f t="shared" si="2"/>
        <v>0.50873266996019761</v>
      </c>
      <c r="Z13" s="20">
        <f t="shared" si="2"/>
        <v>0.5686702049920167</v>
      </c>
      <c r="AA13" s="20">
        <f t="shared" si="2"/>
        <v>0.55855173379583589</v>
      </c>
      <c r="AB13" s="20">
        <f t="shared" si="2"/>
        <v>0.55604581869748271</v>
      </c>
      <c r="AC13" s="20">
        <f t="shared" si="2"/>
        <v>0.47624703036457749</v>
      </c>
      <c r="AD13" s="20">
        <f t="shared" si="2"/>
        <v>0.53900394180344813</v>
      </c>
      <c r="AE13" s="20">
        <f t="shared" si="2"/>
        <v>0.51181395843660404</v>
      </c>
      <c r="AF13" s="20">
        <f t="shared" si="2"/>
        <v>0.58157787828816931</v>
      </c>
      <c r="AG13" s="20">
        <f t="shared" si="2"/>
        <v>0.60493037207181988</v>
      </c>
      <c r="AH13" s="20">
        <f>SUM(AH14:AH18)</f>
        <v>0.6235758374572441</v>
      </c>
    </row>
    <row r="14" spans="1:35" s="11" customFormat="1" ht="20.100000000000001" customHeight="1" x14ac:dyDescent="0.25">
      <c r="A14" s="4" t="s">
        <v>13</v>
      </c>
      <c r="B14" s="24">
        <v>1.5018097273922859E-2</v>
      </c>
      <c r="C14" s="24">
        <v>1.377485205033201E-2</v>
      </c>
      <c r="D14" s="24">
        <v>1.5018607398275881E-2</v>
      </c>
      <c r="E14" s="24">
        <v>1.757481325684469E-2</v>
      </c>
      <c r="F14" s="24">
        <v>1.6233954173079421E-2</v>
      </c>
      <c r="G14" s="24">
        <v>1.6007920404472999E-2</v>
      </c>
      <c r="H14" s="24">
        <v>1.4408187297517749E-2</v>
      </c>
      <c r="I14" s="24">
        <v>1.456554373253144E-2</v>
      </c>
      <c r="J14" s="24">
        <v>1.7839801029599429E-2</v>
      </c>
      <c r="K14" s="24">
        <v>1.7082765588425211E-2</v>
      </c>
      <c r="L14" s="24">
        <v>1.5516242780963561E-2</v>
      </c>
      <c r="M14" s="24">
        <v>1.488527179233844E-2</v>
      </c>
      <c r="N14" s="24">
        <v>1.3514753832474019E-2</v>
      </c>
      <c r="O14" s="24">
        <v>1.294988050254206E-2</v>
      </c>
      <c r="P14" s="24">
        <v>1.328835520289897E-2</v>
      </c>
      <c r="Q14" s="24">
        <v>1.301513189843285E-2</v>
      </c>
      <c r="R14" s="24">
        <v>1.2364331771744419E-2</v>
      </c>
      <c r="S14" s="24">
        <v>1.7114863665387059E-2</v>
      </c>
      <c r="T14" s="24">
        <v>1.391241256491719E-2</v>
      </c>
      <c r="U14" s="24">
        <v>1.1614417896672171E-2</v>
      </c>
      <c r="V14" s="24">
        <v>1.5905971864437849E-2</v>
      </c>
      <c r="W14" s="24">
        <v>1.700440991689129E-2</v>
      </c>
      <c r="X14" s="24">
        <v>1.599360102806003E-2</v>
      </c>
      <c r="Y14" s="24">
        <v>1.5028306264557541E-2</v>
      </c>
      <c r="Z14" s="24">
        <v>5.9292934900763896E-3</v>
      </c>
      <c r="AA14" s="24">
        <v>1.506420752806926E-2</v>
      </c>
      <c r="AB14" s="24">
        <v>1.7117554052272631E-2</v>
      </c>
      <c r="AC14" s="24">
        <v>1.6729739385139469E-2</v>
      </c>
      <c r="AD14" s="24">
        <v>1.9598109643019491E-2</v>
      </c>
      <c r="AE14" s="24">
        <v>1.9607468059054969E-2</v>
      </c>
      <c r="AF14" s="24">
        <v>1.898703660063851E-2</v>
      </c>
      <c r="AG14" s="24">
        <v>2.1570244144756761E-2</v>
      </c>
      <c r="AH14" s="24">
        <v>2.289719555539799E-2</v>
      </c>
    </row>
    <row r="15" spans="1:35" s="7" customFormat="1" ht="20.100000000000001" customHeight="1" x14ac:dyDescent="0.25">
      <c r="A15" s="4" t="s">
        <v>14</v>
      </c>
      <c r="B15" s="5">
        <v>5.5181230626104782E-3</v>
      </c>
      <c r="C15" s="5">
        <v>5.3578506149866119E-3</v>
      </c>
      <c r="D15" s="5">
        <v>5.1235774285421703E-3</v>
      </c>
      <c r="E15" s="5">
        <v>5.09503303941535E-3</v>
      </c>
      <c r="F15" s="5">
        <v>4.9064848702180261E-3</v>
      </c>
      <c r="G15" s="5">
        <v>5.2532793408076482E-3</v>
      </c>
      <c r="H15" s="5">
        <v>5.1979053893725117E-3</v>
      </c>
      <c r="I15" s="5">
        <v>5.157953085339049E-3</v>
      </c>
      <c r="J15" s="5">
        <v>5.0962836846874587E-3</v>
      </c>
      <c r="K15" s="5">
        <v>4.8140709789321412E-3</v>
      </c>
      <c r="L15" s="5">
        <v>4.904472409656079E-3</v>
      </c>
      <c r="M15" s="5">
        <v>5.0175898953304333E-3</v>
      </c>
      <c r="N15" s="5">
        <v>4.9372350685347377E-3</v>
      </c>
      <c r="O15" s="5">
        <v>4.7861379551522639E-3</v>
      </c>
      <c r="P15" s="5">
        <v>4.708951710549668E-3</v>
      </c>
      <c r="Q15" s="5">
        <v>4.647852066645833E-3</v>
      </c>
      <c r="R15" s="5">
        <v>4.482763586095828E-3</v>
      </c>
      <c r="S15" s="5">
        <v>4.3682789795061886E-3</v>
      </c>
      <c r="T15" s="5">
        <v>4.1992999905591218E-3</v>
      </c>
      <c r="U15" s="5">
        <v>3.7221716157558741E-3</v>
      </c>
      <c r="V15" s="5">
        <v>3.8621277298336492E-3</v>
      </c>
      <c r="W15" s="5">
        <v>3.6890068331866901E-3</v>
      </c>
      <c r="X15" s="5">
        <v>3.641813317645994E-3</v>
      </c>
      <c r="Y15" s="5">
        <v>3.659429027942287E-3</v>
      </c>
      <c r="Z15" s="5">
        <v>3.7457651602477949E-3</v>
      </c>
      <c r="AA15" s="5">
        <v>3.5017924719145041E-3</v>
      </c>
      <c r="AB15" s="5">
        <v>3.5020669455361952E-3</v>
      </c>
      <c r="AC15" s="5">
        <v>3.3996285229875162E-3</v>
      </c>
      <c r="AD15" s="5">
        <v>3.426842628597587E-3</v>
      </c>
      <c r="AE15" s="5">
        <v>3.3031455617189469E-3</v>
      </c>
      <c r="AF15" s="5">
        <v>3.135178118349334E-3</v>
      </c>
      <c r="AG15" s="5">
        <v>3.2001363870734221E-3</v>
      </c>
      <c r="AH15" s="5">
        <v>3.2209163515533831E-3</v>
      </c>
    </row>
    <row r="16" spans="1:35" s="7" customFormat="1" ht="20.100000000000001" customHeight="1" x14ac:dyDescent="0.25">
      <c r="A16" s="4" t="s">
        <v>15</v>
      </c>
      <c r="B16" s="5">
        <v>9.990679951547999E-3</v>
      </c>
      <c r="C16" s="5">
        <v>1.1164903539839999E-2</v>
      </c>
      <c r="D16" s="5">
        <v>1.0294151377391999E-2</v>
      </c>
      <c r="E16" s="5">
        <v>1.6529848706088E-2</v>
      </c>
      <c r="F16" s="5">
        <v>3.5273518379279997E-3</v>
      </c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</row>
    <row r="17" spans="1:34" s="7" customFormat="1" ht="20.100000000000001" customHeight="1" x14ac:dyDescent="0.25">
      <c r="A17" s="4" t="s">
        <v>16</v>
      </c>
      <c r="B17" s="5">
        <v>5.3264260479964076E-3</v>
      </c>
      <c r="C17" s="5">
        <v>5.3264260479964076E-3</v>
      </c>
      <c r="D17" s="5">
        <v>5.3264260479964076E-3</v>
      </c>
      <c r="E17" s="5">
        <v>6.6580325599955078E-3</v>
      </c>
      <c r="F17" s="5">
        <v>7.3238358159950596E-3</v>
      </c>
      <c r="G17" s="5">
        <v>9.2035774975349101E-3</v>
      </c>
      <c r="H17" s="5">
        <v>1.0220230973691584E-2</v>
      </c>
      <c r="I17" s="5">
        <v>1.0800740657956179E-2</v>
      </c>
      <c r="J17" s="5">
        <v>1.1076303964233713E-2</v>
      </c>
      <c r="K17" s="5">
        <v>8.8311114298308957E-3</v>
      </c>
      <c r="L17" s="5">
        <v>5.2109212793615143E-3</v>
      </c>
      <c r="M17" s="5">
        <v>1.9440969404726052E-3</v>
      </c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</row>
    <row r="18" spans="1:34" s="7" customFormat="1" ht="20.100000000000001" customHeight="1" x14ac:dyDescent="0.25">
      <c r="A18" s="4" t="s">
        <v>17</v>
      </c>
      <c r="B18" s="5">
        <v>5.9346333037122827E-2</v>
      </c>
      <c r="C18" s="5">
        <v>5.6871259405030967E-2</v>
      </c>
      <c r="D18" s="5">
        <v>6.0138904672862592E-2</v>
      </c>
      <c r="E18" s="5">
        <v>7.0521946832096186E-2</v>
      </c>
      <c r="F18" s="5">
        <v>9.2116744318080757E-2</v>
      </c>
      <c r="G18" s="5">
        <v>0.13954709988796143</v>
      </c>
      <c r="H18" s="5">
        <v>0.17275273525181306</v>
      </c>
      <c r="I18" s="5">
        <v>0.20560951835137706</v>
      </c>
      <c r="J18" s="5">
        <v>0.22556989345925899</v>
      </c>
      <c r="K18" s="5">
        <v>0.25409735261032595</v>
      </c>
      <c r="L18" s="5">
        <v>0.27576966042652395</v>
      </c>
      <c r="M18" s="5">
        <v>0.29764654598928053</v>
      </c>
      <c r="N18" s="5">
        <v>0.31303115995102454</v>
      </c>
      <c r="O18" s="5">
        <v>0.3276418892601361</v>
      </c>
      <c r="P18" s="5">
        <v>0.33926675746366025</v>
      </c>
      <c r="Q18" s="5">
        <v>0.35039709896559168</v>
      </c>
      <c r="R18" s="5">
        <v>0.36596616593857439</v>
      </c>
      <c r="S18" s="5">
        <v>0.38485356699257606</v>
      </c>
      <c r="T18" s="5">
        <v>0.40765870447603514</v>
      </c>
      <c r="U18" s="5">
        <v>0.41307901135546327</v>
      </c>
      <c r="V18" s="5">
        <v>0.38772924972882317</v>
      </c>
      <c r="W18" s="5">
        <v>0.40644272876102594</v>
      </c>
      <c r="X18" s="5">
        <v>0.42617927051828269</v>
      </c>
      <c r="Y18" s="5">
        <v>0.49004493466769777</v>
      </c>
      <c r="Z18" s="5">
        <v>0.55899514634169256</v>
      </c>
      <c r="AA18" s="5">
        <v>0.53998573379585213</v>
      </c>
      <c r="AB18" s="5">
        <v>0.53542619769967392</v>
      </c>
      <c r="AC18" s="5">
        <v>0.45611766245645052</v>
      </c>
      <c r="AD18" s="5">
        <v>0.51597898953183108</v>
      </c>
      <c r="AE18" s="5">
        <v>0.48890334481583014</v>
      </c>
      <c r="AF18" s="5">
        <v>0.55945566356918153</v>
      </c>
      <c r="AG18" s="5">
        <v>0.58015999153998965</v>
      </c>
      <c r="AH18" s="5">
        <v>0.59745772555029275</v>
      </c>
    </row>
    <row r="19" spans="1:34" ht="20.100000000000001" customHeight="1" x14ac:dyDescent="0.25">
      <c r="A19" s="19" t="s">
        <v>18</v>
      </c>
      <c r="B19" s="20">
        <f>SUM(B20:B21)</f>
        <v>6.4241685760556208E-2</v>
      </c>
      <c r="C19" s="20">
        <f t="shared" ref="C19:AH19" si="3">SUM(C20:C21)</f>
        <v>5.5092904069495102E-2</v>
      </c>
      <c r="D19" s="20">
        <f t="shared" si="3"/>
        <v>7.2711878569930749E-2</v>
      </c>
      <c r="E19" s="20">
        <f t="shared" si="3"/>
        <v>8.6496330008411088E-2</v>
      </c>
      <c r="F19" s="20">
        <f t="shared" si="3"/>
        <v>6.2280313953005567E-2</v>
      </c>
      <c r="G19" s="20">
        <f t="shared" si="3"/>
        <v>5.6366504753684932E-2</v>
      </c>
      <c r="H19" s="20">
        <f t="shared" si="3"/>
        <v>5.8352494170157226E-2</v>
      </c>
      <c r="I19" s="20">
        <f t="shared" si="3"/>
        <v>6.3571250001817986E-2</v>
      </c>
      <c r="J19" s="20">
        <f t="shared" si="3"/>
        <v>7.7424123561574063E-2</v>
      </c>
      <c r="K19" s="20">
        <f t="shared" si="3"/>
        <v>7.5274298212759508E-2</v>
      </c>
      <c r="L19" s="20">
        <f t="shared" si="3"/>
        <v>6.9479204688789389E-2</v>
      </c>
      <c r="M19" s="20">
        <f t="shared" si="3"/>
        <v>6.6764303482519868E-2</v>
      </c>
      <c r="N19" s="20">
        <f t="shared" si="3"/>
        <v>6.207302549889962E-2</v>
      </c>
      <c r="O19" s="20">
        <f>SUM(O20:O21)</f>
        <v>5.4189728417567251E-2</v>
      </c>
      <c r="P19" s="20">
        <f t="shared" si="3"/>
        <v>5.9768749154196318E-2</v>
      </c>
      <c r="Q19" s="20">
        <f t="shared" si="3"/>
        <v>6.4078224423204516E-2</v>
      </c>
      <c r="R19" s="20">
        <f t="shared" si="3"/>
        <v>7.62341056569317E-2</v>
      </c>
      <c r="S19" s="20">
        <f t="shared" si="3"/>
        <v>4.6785877020198249E-2</v>
      </c>
      <c r="T19" s="20">
        <f t="shared" si="3"/>
        <v>4.7554293901776019E-2</v>
      </c>
      <c r="U19" s="20">
        <f t="shared" si="3"/>
        <v>4.234675451015904E-2</v>
      </c>
      <c r="V19" s="20">
        <f t="shared" si="3"/>
        <v>3.8890050560903541E-2</v>
      </c>
      <c r="W19" s="20">
        <f t="shared" si="3"/>
        <v>3.8615297216639755E-2</v>
      </c>
      <c r="X19" s="20">
        <f t="shared" si="3"/>
        <v>3.4585260138108982E-2</v>
      </c>
      <c r="Y19" s="20">
        <f t="shared" si="3"/>
        <v>3.2899292769650194E-2</v>
      </c>
      <c r="Z19" s="20">
        <f t="shared" si="3"/>
        <v>2.9087065538133294E-2</v>
      </c>
      <c r="AA19" s="20">
        <f t="shared" si="3"/>
        <v>2.7508820579925434E-2</v>
      </c>
      <c r="AB19" s="20">
        <f t="shared" si="3"/>
        <v>3.0627955462293747E-2</v>
      </c>
      <c r="AC19" s="20">
        <f t="shared" si="3"/>
        <v>3.8892937439702693E-2</v>
      </c>
      <c r="AD19" s="20">
        <f t="shared" si="3"/>
        <v>3.4057741089191157E-2</v>
      </c>
      <c r="AE19" s="20">
        <f t="shared" si="3"/>
        <v>3.2022533253668425E-2</v>
      </c>
      <c r="AF19" s="20">
        <f t="shared" si="3"/>
        <v>3.02198124130241E-2</v>
      </c>
      <c r="AG19" s="20">
        <f t="shared" si="3"/>
        <v>2.883806879391472E-2</v>
      </c>
      <c r="AH19" s="20">
        <f t="shared" si="3"/>
        <v>2.2166038059252303E-2</v>
      </c>
    </row>
    <row r="20" spans="1:34" s="7" customFormat="1" ht="20.100000000000001" customHeight="1" x14ac:dyDescent="0.25">
      <c r="A20" s="4" t="s">
        <v>19</v>
      </c>
      <c r="B20" s="5">
        <v>2.2257826958330184E-2</v>
      </c>
      <c r="C20" s="5">
        <v>2.119880011518837E-2</v>
      </c>
      <c r="D20" s="5">
        <v>2.0583494974984157E-2</v>
      </c>
      <c r="E20" s="5">
        <v>2.0410693019620375E-2</v>
      </c>
      <c r="F20" s="5">
        <v>2.0635716846323645E-2</v>
      </c>
      <c r="G20" s="5">
        <v>2.1105819205181859E-2</v>
      </c>
      <c r="H20" s="5">
        <v>2.1304855504462938E-2</v>
      </c>
      <c r="I20" s="5">
        <v>2.0043200012481381E-2</v>
      </c>
      <c r="J20" s="5">
        <v>1.9758408158652613E-2</v>
      </c>
      <c r="K20" s="5">
        <v>1.8877821309768599E-2</v>
      </c>
      <c r="L20" s="5">
        <v>1.8538947928161617E-2</v>
      </c>
      <c r="M20" s="5">
        <v>1.92741866972705E-2</v>
      </c>
      <c r="N20" s="5">
        <v>1.8635291417109612E-2</v>
      </c>
      <c r="O20" s="5">
        <v>1.8357599636150024E-2</v>
      </c>
      <c r="P20" s="5">
        <v>1.8032159547584733E-2</v>
      </c>
      <c r="Q20" s="5">
        <v>1.8561380350331141E-2</v>
      </c>
      <c r="R20" s="5">
        <v>1.8186030085660682E-2</v>
      </c>
      <c r="S20" s="5">
        <v>1.820248328928166E-2</v>
      </c>
      <c r="T20" s="5">
        <v>1.8319694447782895E-2</v>
      </c>
      <c r="U20" s="5">
        <v>1.7870221007824864E-2</v>
      </c>
      <c r="V20" s="5">
        <v>1.7277309754285288E-2</v>
      </c>
      <c r="W20" s="5">
        <v>1.7049925426948147E-2</v>
      </c>
      <c r="X20" s="5">
        <v>1.6076668326188367E-2</v>
      </c>
      <c r="Y20" s="5">
        <v>1.632559515565311E-2</v>
      </c>
      <c r="Z20" s="5">
        <v>1.6810227998203468E-2</v>
      </c>
      <c r="AA20" s="5">
        <v>1.6338940055530476E-2</v>
      </c>
      <c r="AB20" s="5">
        <v>1.6061323442671759E-2</v>
      </c>
      <c r="AC20" s="5">
        <v>1.5267452760572727E-2</v>
      </c>
      <c r="AD20" s="5">
        <v>1.5123410611331392E-2</v>
      </c>
      <c r="AE20" s="5">
        <v>1.4940179163431655E-2</v>
      </c>
      <c r="AF20" s="5">
        <v>1.5174390934446948E-2</v>
      </c>
      <c r="AG20" s="5">
        <v>1.3973365114777127E-2</v>
      </c>
      <c r="AH20" s="5">
        <v>1.341985947567384E-2</v>
      </c>
    </row>
    <row r="21" spans="1:34" s="7" customFormat="1" ht="20.100000000000001" customHeight="1" x14ac:dyDescent="0.25">
      <c r="A21" s="4" t="s">
        <v>20</v>
      </c>
      <c r="B21" s="5">
        <v>4.1983858802226021E-2</v>
      </c>
      <c r="C21" s="5">
        <v>3.3894103954306733E-2</v>
      </c>
      <c r="D21" s="5">
        <v>5.2128383594946592E-2</v>
      </c>
      <c r="E21" s="5">
        <v>6.6085636988790719E-2</v>
      </c>
      <c r="F21" s="5">
        <v>4.1644597106681919E-2</v>
      </c>
      <c r="G21" s="5">
        <v>3.5260685548503076E-2</v>
      </c>
      <c r="H21" s="5">
        <v>3.7047638665694292E-2</v>
      </c>
      <c r="I21" s="5">
        <v>4.3528049989336598E-2</v>
      </c>
      <c r="J21" s="5">
        <v>5.7665715402921446E-2</v>
      </c>
      <c r="K21" s="5">
        <v>5.6396476902990905E-2</v>
      </c>
      <c r="L21" s="5">
        <v>5.0940256760627772E-2</v>
      </c>
      <c r="M21" s="5">
        <v>4.7490116785249364E-2</v>
      </c>
      <c r="N21" s="5">
        <v>4.3437734081790004E-2</v>
      </c>
      <c r="O21" s="5">
        <v>3.5832128781417227E-2</v>
      </c>
      <c r="P21" s="5">
        <v>4.1736589606611585E-2</v>
      </c>
      <c r="Q21" s="5">
        <v>4.5516844072873375E-2</v>
      </c>
      <c r="R21" s="5">
        <v>5.8048075571271021E-2</v>
      </c>
      <c r="S21" s="5">
        <v>2.8583393730916593E-2</v>
      </c>
      <c r="T21" s="5">
        <v>2.9234599453993124E-2</v>
      </c>
      <c r="U21" s="5">
        <v>2.4476533502334179E-2</v>
      </c>
      <c r="V21" s="5">
        <v>2.1612740806618257E-2</v>
      </c>
      <c r="W21" s="5">
        <v>2.1565371789691611E-2</v>
      </c>
      <c r="X21" s="5">
        <v>1.8508591811920615E-2</v>
      </c>
      <c r="Y21" s="5">
        <v>1.6573697613997084E-2</v>
      </c>
      <c r="Z21" s="5">
        <v>1.2276837539929825E-2</v>
      </c>
      <c r="AA21" s="5">
        <v>1.1169880524394958E-2</v>
      </c>
      <c r="AB21" s="5">
        <v>1.4566632019621988E-2</v>
      </c>
      <c r="AC21" s="5">
        <v>2.3625484679129963E-2</v>
      </c>
      <c r="AD21" s="5">
        <v>1.8934330477859765E-2</v>
      </c>
      <c r="AE21" s="5">
        <v>1.7082354090236774E-2</v>
      </c>
      <c r="AF21" s="5">
        <v>1.5045421478577153E-2</v>
      </c>
      <c r="AG21" s="5">
        <v>1.4864703679137595E-2</v>
      </c>
      <c r="AH21" s="5">
        <v>8.7461785835784636E-3</v>
      </c>
    </row>
    <row r="22" spans="1:34" ht="20.100000000000001" customHeight="1" x14ac:dyDescent="0.25">
      <c r="A22" s="19" t="s">
        <v>21</v>
      </c>
      <c r="B22" s="20">
        <f>SUM(B23:B24)</f>
        <v>0.28004357083521103</v>
      </c>
      <c r="C22" s="20">
        <f t="shared" ref="C22:AH22" si="4">SUM(C23:C24)</f>
        <v>0.30305900105316264</v>
      </c>
      <c r="D22" s="20">
        <f t="shared" si="4"/>
        <v>0.33795911259900241</v>
      </c>
      <c r="E22" s="20">
        <f t="shared" si="4"/>
        <v>0.3713363186133859</v>
      </c>
      <c r="F22" s="20">
        <f t="shared" si="4"/>
        <v>0.28717519743195374</v>
      </c>
      <c r="G22" s="20">
        <f t="shared" si="4"/>
        <v>0.30390011613923873</v>
      </c>
      <c r="H22" s="20">
        <f t="shared" si="4"/>
        <v>0.29732599420381889</v>
      </c>
      <c r="I22" s="20">
        <f t="shared" si="4"/>
        <v>0.28479893561689734</v>
      </c>
      <c r="J22" s="20">
        <f t="shared" si="4"/>
        <v>0.27300179720073714</v>
      </c>
      <c r="K22" s="20">
        <f t="shared" si="4"/>
        <v>0.25830268391224565</v>
      </c>
      <c r="L22" s="20">
        <f t="shared" si="4"/>
        <v>0.24362799290533244</v>
      </c>
      <c r="M22" s="20">
        <f t="shared" si="4"/>
        <v>0.10227854522529901</v>
      </c>
      <c r="N22" s="20">
        <f>SUM(N23:N24)</f>
        <v>0.10335780463188501</v>
      </c>
      <c r="O22" s="20">
        <f t="shared" si="4"/>
        <v>0.10410185887511858</v>
      </c>
      <c r="P22" s="20">
        <f t="shared" si="4"/>
        <v>0.60207297894387246</v>
      </c>
      <c r="Q22" s="20">
        <f t="shared" si="4"/>
        <v>0.65090336374473678</v>
      </c>
      <c r="R22" s="20">
        <f t="shared" si="4"/>
        <v>0.10330602951094028</v>
      </c>
      <c r="S22" s="20">
        <f t="shared" si="4"/>
        <v>0.10252252743596377</v>
      </c>
      <c r="T22" s="20">
        <f t="shared" si="4"/>
        <v>0.10184551804692796</v>
      </c>
      <c r="U22" s="20">
        <f t="shared" si="4"/>
        <v>0.10148897296210165</v>
      </c>
      <c r="V22" s="20">
        <f t="shared" si="4"/>
        <v>0.34952274743296879</v>
      </c>
      <c r="W22" s="20">
        <f t="shared" si="4"/>
        <v>0.22208359920206711</v>
      </c>
      <c r="X22" s="20">
        <f t="shared" si="4"/>
        <v>0.33999900835202479</v>
      </c>
      <c r="Y22" s="20">
        <f t="shared" si="4"/>
        <v>0.26556158995913254</v>
      </c>
      <c r="Z22" s="20">
        <f t="shared" si="4"/>
        <v>0.2158244433858949</v>
      </c>
      <c r="AA22" s="20">
        <f t="shared" si="4"/>
        <v>0.21554313171753961</v>
      </c>
      <c r="AB22" s="20">
        <f t="shared" si="4"/>
        <v>0.20601823757446147</v>
      </c>
      <c r="AC22" s="20">
        <f t="shared" si="4"/>
        <v>0.21283934036937835</v>
      </c>
      <c r="AD22" s="20">
        <f t="shared" si="4"/>
        <v>0.21322742448055365</v>
      </c>
      <c r="AE22" s="20">
        <f t="shared" si="4"/>
        <v>0.23129308449893055</v>
      </c>
      <c r="AF22" s="20">
        <f t="shared" si="4"/>
        <v>0.12159136843737925</v>
      </c>
      <c r="AG22" s="20">
        <f t="shared" si="4"/>
        <v>0.12130231337963075</v>
      </c>
      <c r="AH22" s="20">
        <f t="shared" si="4"/>
        <v>0.11045285790477355</v>
      </c>
    </row>
    <row r="23" spans="1:34" s="7" customFormat="1" ht="20.100000000000001" customHeight="1" x14ac:dyDescent="0.25">
      <c r="A23" s="4" t="s">
        <v>22</v>
      </c>
      <c r="B23" s="5">
        <v>0.1834627818695348</v>
      </c>
      <c r="C23" s="5">
        <v>0.20582510642179697</v>
      </c>
      <c r="D23" s="5">
        <v>0.24032653962468731</v>
      </c>
      <c r="E23" s="5">
        <v>0.27347515228164376</v>
      </c>
      <c r="F23" s="5">
        <v>0.18881340846085337</v>
      </c>
      <c r="G23" s="5">
        <v>0.20566162999057302</v>
      </c>
      <c r="H23" s="5">
        <v>0.1985068962380615</v>
      </c>
      <c r="I23" s="5">
        <v>0.18578793142566785</v>
      </c>
      <c r="J23" s="5">
        <v>0.17321690456003624</v>
      </c>
      <c r="K23" s="5">
        <v>0.15718910530639663</v>
      </c>
      <c r="L23" s="5">
        <v>0.14156328755652148</v>
      </c>
      <c r="M23" s="5">
        <v>0</v>
      </c>
      <c r="N23" s="5">
        <v>0</v>
      </c>
      <c r="O23" s="5">
        <v>0</v>
      </c>
      <c r="P23" s="5">
        <v>0.49742656877110403</v>
      </c>
      <c r="Q23" s="5">
        <v>0.54735724086116877</v>
      </c>
      <c r="R23" s="5">
        <v>0</v>
      </c>
      <c r="S23" s="5">
        <v>0</v>
      </c>
      <c r="T23" s="5">
        <v>0</v>
      </c>
      <c r="U23" s="5">
        <v>0</v>
      </c>
      <c r="V23" s="5">
        <v>0.248220672</v>
      </c>
      <c r="W23" s="5">
        <v>0.12135569600000001</v>
      </c>
      <c r="X23" s="5">
        <v>0.238919408</v>
      </c>
      <c r="Y23" s="5">
        <v>0.16443784</v>
      </c>
      <c r="Z23" s="5">
        <v>0.114253664</v>
      </c>
      <c r="AA23" s="5">
        <v>0.11364651200000001</v>
      </c>
      <c r="AB23" s="5">
        <v>0.10394048</v>
      </c>
      <c r="AC23" s="5">
        <v>0.11076128</v>
      </c>
      <c r="AD23" s="5">
        <v>0.11076128</v>
      </c>
      <c r="AE23" s="5">
        <v>0.12926132799999998</v>
      </c>
      <c r="AF23" s="5">
        <v>1.576232E-2</v>
      </c>
      <c r="AG23" s="5">
        <v>1.5545151999999998E-2</v>
      </c>
      <c r="AH23" s="5">
        <v>4.9972160000000005E-3</v>
      </c>
    </row>
    <row r="24" spans="1:34" s="7" customFormat="1" ht="20.100000000000001" customHeight="1" x14ac:dyDescent="0.25">
      <c r="A24" s="4" t="s">
        <v>23</v>
      </c>
      <c r="B24" s="5">
        <v>9.658078896567622E-2</v>
      </c>
      <c r="C24" s="5">
        <v>9.7233894631365642E-2</v>
      </c>
      <c r="D24" s="5">
        <v>9.7632572974315115E-2</v>
      </c>
      <c r="E24" s="5">
        <v>9.7861166331742133E-2</v>
      </c>
      <c r="F24" s="5">
        <v>9.8361788971100358E-2</v>
      </c>
      <c r="G24" s="5">
        <v>9.8238486148665677E-2</v>
      </c>
      <c r="H24" s="5">
        <v>9.8819097965757413E-2</v>
      </c>
      <c r="I24" s="5">
        <v>9.9011004191229504E-2</v>
      </c>
      <c r="J24" s="5">
        <v>9.9784892640700923E-2</v>
      </c>
      <c r="K24" s="5">
        <v>0.10111357860584905</v>
      </c>
      <c r="L24" s="5">
        <v>0.10206470534881096</v>
      </c>
      <c r="M24" s="5">
        <v>0.10227854522529901</v>
      </c>
      <c r="N24" s="5">
        <v>0.10335780463188501</v>
      </c>
      <c r="O24" s="5">
        <v>0.10410185887511858</v>
      </c>
      <c r="P24" s="5">
        <v>0.10464641017276843</v>
      </c>
      <c r="Q24" s="5">
        <v>0.103546122883568</v>
      </c>
      <c r="R24" s="5">
        <v>0.10330602951094028</v>
      </c>
      <c r="S24" s="5">
        <v>0.10252252743596377</v>
      </c>
      <c r="T24" s="5">
        <v>0.10184551804692796</v>
      </c>
      <c r="U24" s="5">
        <v>0.10148897296210165</v>
      </c>
      <c r="V24" s="5">
        <v>0.10130207543296881</v>
      </c>
      <c r="W24" s="5">
        <v>0.10072790320206709</v>
      </c>
      <c r="X24" s="5">
        <v>0.10107960035202482</v>
      </c>
      <c r="Y24" s="5">
        <v>0.10112374995913254</v>
      </c>
      <c r="Z24" s="5">
        <v>0.1015707793858949</v>
      </c>
      <c r="AA24" s="5">
        <v>0.1018966197175396</v>
      </c>
      <c r="AB24" s="5">
        <v>0.10207775757446147</v>
      </c>
      <c r="AC24" s="5">
        <v>0.10207806036937836</v>
      </c>
      <c r="AD24" s="5">
        <v>0.10246614448055363</v>
      </c>
      <c r="AE24" s="5">
        <v>0.10203175649893055</v>
      </c>
      <c r="AF24" s="5">
        <v>0.10582904843737925</v>
      </c>
      <c r="AG24" s="5">
        <v>0.10575716137963076</v>
      </c>
      <c r="AH24" s="5">
        <v>0.10545564190477355</v>
      </c>
    </row>
    <row r="25" spans="1:34" ht="20.100000000000001" customHeight="1" x14ac:dyDescent="0.25">
      <c r="A25" s="19" t="s">
        <v>24</v>
      </c>
      <c r="B25" s="20">
        <f>B3+B13+B19+B22</f>
        <v>12.367451067426746</v>
      </c>
      <c r="C25" s="20">
        <f t="shared" ref="C25:AH25" si="5">C3+C13+C19+C22</f>
        <v>13.522214485730965</v>
      </c>
      <c r="D25" s="20">
        <f t="shared" si="5"/>
        <v>15.223035228580018</v>
      </c>
      <c r="E25" s="20">
        <f t="shared" si="5"/>
        <v>13.002973160706668</v>
      </c>
      <c r="F25" s="20">
        <f t="shared" si="5"/>
        <v>14.735139543585156</v>
      </c>
      <c r="G25" s="20">
        <f t="shared" si="5"/>
        <v>13.984837440714601</v>
      </c>
      <c r="H25" s="20">
        <f t="shared" si="5"/>
        <v>13.984872140606493</v>
      </c>
      <c r="I25" s="20">
        <f t="shared" si="5"/>
        <v>13.867405562355369</v>
      </c>
      <c r="J25" s="20">
        <f t="shared" si="5"/>
        <v>14.915901509595127</v>
      </c>
      <c r="K25" s="20">
        <f t="shared" si="5"/>
        <v>14.66010201725684</v>
      </c>
      <c r="L25" s="20">
        <f t="shared" si="5"/>
        <v>13.814117654826589</v>
      </c>
      <c r="M25" s="20">
        <f t="shared" si="5"/>
        <v>13.624218307239623</v>
      </c>
      <c r="N25" s="20">
        <f t="shared" si="5"/>
        <v>13.591892628163015</v>
      </c>
      <c r="O25" s="20">
        <f t="shared" si="5"/>
        <v>14.292437847203814</v>
      </c>
      <c r="P25" s="20">
        <f t="shared" si="5"/>
        <v>14.723002565409095</v>
      </c>
      <c r="Q25" s="20">
        <f t="shared" si="5"/>
        <v>14.461255353707999</v>
      </c>
      <c r="R25" s="20">
        <f t="shared" si="5"/>
        <v>12.920975779723268</v>
      </c>
      <c r="S25" s="20">
        <f t="shared" si="5"/>
        <v>13.103567844585335</v>
      </c>
      <c r="T25" s="20">
        <f t="shared" si="5"/>
        <v>12.542629042308702</v>
      </c>
      <c r="U25" s="20">
        <f t="shared" si="5"/>
        <v>13.1021558868421</v>
      </c>
      <c r="V25" s="20">
        <f t="shared" si="5"/>
        <v>12.285777849225386</v>
      </c>
      <c r="W25" s="20">
        <f t="shared" si="5"/>
        <v>11.365492118735636</v>
      </c>
      <c r="X25" s="20">
        <f t="shared" si="5"/>
        <v>11.006279242666626</v>
      </c>
      <c r="Y25" s="20">
        <f t="shared" si="5"/>
        <v>11.211354419008815</v>
      </c>
      <c r="Z25" s="20">
        <f t="shared" si="5"/>
        <v>11.495437877380136</v>
      </c>
      <c r="AA25" s="20">
        <f t="shared" si="5"/>
        <v>11.45112976184681</v>
      </c>
      <c r="AB25" s="20">
        <f t="shared" si="5"/>
        <v>10.50911740732416</v>
      </c>
      <c r="AC25" s="20">
        <f t="shared" si="5"/>
        <v>10.596850712066903</v>
      </c>
      <c r="AD25" s="20">
        <f t="shared" si="5"/>
        <v>11.132955000295535</v>
      </c>
      <c r="AE25" s="20">
        <f t="shared" si="5"/>
        <v>10.392146451543733</v>
      </c>
      <c r="AF25" s="20">
        <f t="shared" si="5"/>
        <v>9.7788277312102618</v>
      </c>
      <c r="AG25" s="20">
        <f t="shared" si="5"/>
        <v>10.55226218386322</v>
      </c>
      <c r="AH25" s="20">
        <f t="shared" si="5"/>
        <v>10.352613702145755</v>
      </c>
    </row>
    <row r="26" spans="1:34" s="7" customFormat="1" ht="20.100000000000001" customHeight="1" x14ac:dyDescent="0.25">
      <c r="A26" s="4" t="s">
        <v>25</v>
      </c>
      <c r="B26" s="5">
        <v>-0.61108926530938523</v>
      </c>
      <c r="C26" s="5">
        <v>-0.61192423126355888</v>
      </c>
      <c r="D26" s="5">
        <v>-0.61788504914869202</v>
      </c>
      <c r="E26" s="5">
        <v>-0.62498815864083967</v>
      </c>
      <c r="F26" s="5">
        <v>-0.62820506533499731</v>
      </c>
      <c r="G26" s="5">
        <v>-0.641448900548654</v>
      </c>
      <c r="H26" s="5">
        <v>-0.65475596754724241</v>
      </c>
      <c r="I26" s="5">
        <v>-0.67446224738483262</v>
      </c>
      <c r="J26" s="5">
        <v>-0.68434051944134489</v>
      </c>
      <c r="K26" s="5">
        <v>-0.69581668909436523</v>
      </c>
      <c r="L26" s="5">
        <v>-0.71334965251112137</v>
      </c>
      <c r="M26" s="5">
        <v>-0.70958391741559979</v>
      </c>
      <c r="N26" s="5">
        <v>-0.72108348976406034</v>
      </c>
      <c r="O26" s="5">
        <v>-0.71135163213819719</v>
      </c>
      <c r="P26" s="5">
        <v>-0.69078284434027926</v>
      </c>
      <c r="Q26" s="5">
        <v>-0.719839154930215</v>
      </c>
      <c r="R26" s="5">
        <v>-0.73409365879860244</v>
      </c>
      <c r="S26" s="5">
        <v>-0.72017654456389124</v>
      </c>
      <c r="T26" s="5">
        <v>-0.70673747881817439</v>
      </c>
      <c r="U26" s="5">
        <v>-0.72090018945132739</v>
      </c>
      <c r="V26" s="5">
        <v>-0.73818119601510923</v>
      </c>
      <c r="W26" s="5">
        <v>-0.74148694854570996</v>
      </c>
      <c r="X26" s="5">
        <v>-0.75029943616864414</v>
      </c>
      <c r="Y26" s="5">
        <v>-0.75988799886360392</v>
      </c>
      <c r="Z26" s="5">
        <v>-0.76636039105756026</v>
      </c>
      <c r="AA26" s="5">
        <v>-0.77294781865165541</v>
      </c>
      <c r="AB26" s="5">
        <v>-0.77202949832539014</v>
      </c>
      <c r="AC26" s="5">
        <v>-0.78766633427456134</v>
      </c>
      <c r="AD26" s="5">
        <v>-0.78224032168400093</v>
      </c>
      <c r="AE26" s="5">
        <v>-0.76353945511849819</v>
      </c>
      <c r="AF26" s="5">
        <v>-0.74975446648839816</v>
      </c>
      <c r="AG26" s="5">
        <v>-0.72851899575889767</v>
      </c>
      <c r="AH26" s="5">
        <v>-0.74832501824608511</v>
      </c>
    </row>
    <row r="27" spans="1:34" ht="20.100000000000001" customHeight="1" x14ac:dyDescent="0.25">
      <c r="A27" s="19" t="s">
        <v>26</v>
      </c>
      <c r="B27" s="20">
        <f>B25+B26</f>
        <v>11.756361802117361</v>
      </c>
      <c r="C27" s="20">
        <f t="shared" ref="C27:AG27" si="6">C25+C26</f>
        <v>12.910290254467405</v>
      </c>
      <c r="D27" s="20">
        <f t="shared" si="6"/>
        <v>14.605150179431327</v>
      </c>
      <c r="E27" s="20">
        <f t="shared" si="6"/>
        <v>12.377985002065829</v>
      </c>
      <c r="F27" s="20">
        <f t="shared" si="6"/>
        <v>14.106934478250158</v>
      </c>
      <c r="G27" s="20">
        <f t="shared" si="6"/>
        <v>13.343388540165947</v>
      </c>
      <c r="H27" s="20">
        <f t="shared" si="6"/>
        <v>13.330116173059251</v>
      </c>
      <c r="I27" s="20">
        <f t="shared" si="6"/>
        <v>13.192943314970536</v>
      </c>
      <c r="J27" s="20">
        <f t="shared" si="6"/>
        <v>14.231560990153781</v>
      </c>
      <c r="K27" s="20">
        <f t="shared" si="6"/>
        <v>13.964285328162475</v>
      </c>
      <c r="L27" s="20">
        <f t="shared" si="6"/>
        <v>13.100768002315467</v>
      </c>
      <c r="M27" s="20">
        <f t="shared" si="6"/>
        <v>12.914634389824023</v>
      </c>
      <c r="N27" s="20">
        <f t="shared" si="6"/>
        <v>12.870809138398954</v>
      </c>
      <c r="O27" s="20">
        <f t="shared" si="6"/>
        <v>13.581086215065618</v>
      </c>
      <c r="P27" s="20">
        <f t="shared" si="6"/>
        <v>14.032219721068815</v>
      </c>
      <c r="Q27" s="20">
        <f t="shared" si="6"/>
        <v>13.741416198777785</v>
      </c>
      <c r="R27" s="20">
        <f>R25+R26</f>
        <v>12.186882120924665</v>
      </c>
      <c r="S27" s="20">
        <f t="shared" si="6"/>
        <v>12.383391300021444</v>
      </c>
      <c r="T27" s="20">
        <f t="shared" si="6"/>
        <v>11.835891563490527</v>
      </c>
      <c r="U27" s="20">
        <f t="shared" si="6"/>
        <v>12.381255697390772</v>
      </c>
      <c r="V27" s="20">
        <f t="shared" si="6"/>
        <v>11.547596653210277</v>
      </c>
      <c r="W27" s="20">
        <f t="shared" si="6"/>
        <v>10.624005170189927</v>
      </c>
      <c r="X27" s="20">
        <f t="shared" si="6"/>
        <v>10.255979806497981</v>
      </c>
      <c r="Y27" s="20">
        <f t="shared" si="6"/>
        <v>10.451466420145211</v>
      </c>
      <c r="Z27" s="20">
        <f t="shared" si="6"/>
        <v>10.729077486322575</v>
      </c>
      <c r="AA27" s="20">
        <f t="shared" si="6"/>
        <v>10.678181943195154</v>
      </c>
      <c r="AB27" s="20">
        <f t="shared" si="6"/>
        <v>9.7370879089987703</v>
      </c>
      <c r="AC27" s="20">
        <f t="shared" si="6"/>
        <v>9.8091843777923415</v>
      </c>
      <c r="AD27" s="20">
        <f t="shared" si="6"/>
        <v>10.350714678611535</v>
      </c>
      <c r="AE27" s="20">
        <f t="shared" si="6"/>
        <v>9.6286069964252334</v>
      </c>
      <c r="AF27" s="20">
        <f t="shared" si="6"/>
        <v>9.0290732647218643</v>
      </c>
      <c r="AG27" s="20">
        <f t="shared" si="6"/>
        <v>9.8237431881043236</v>
      </c>
      <c r="AH27" s="20">
        <f>AH25+AH26</f>
        <v>9.6042886838996697</v>
      </c>
    </row>
    <row r="29" spans="1:34" x14ac:dyDescent="0.25">
      <c r="AC29" s="25"/>
      <c r="AD29" s="25"/>
      <c r="AE29" s="25"/>
      <c r="AF29" s="25"/>
      <c r="AG29" s="25"/>
    </row>
    <row r="30" spans="1:34" x14ac:dyDescent="0.25">
      <c r="AF30" s="25"/>
    </row>
    <row r="31" spans="1:34" x14ac:dyDescent="0.25">
      <c r="AF31" s="25"/>
    </row>
    <row r="32" spans="1:34" x14ac:dyDescent="0.25">
      <c r="AF32" s="26"/>
    </row>
    <row r="33" spans="1:33" ht="15" customHeight="1" x14ac:dyDescent="0.25">
      <c r="A33" s="12"/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8"/>
      <c r="AD33" s="28"/>
      <c r="AE33" s="28"/>
      <c r="AF33" s="28"/>
      <c r="AG33" s="28"/>
    </row>
    <row r="59" spans="2:34" x14ac:dyDescent="0.25">
      <c r="B59" s="25"/>
      <c r="AH59" s="25"/>
    </row>
  </sheetData>
  <sheetProtection algorithmName="SHA-512" hashValue="XCe//9J734P8kiaXpuNV3x9DGvRRlBzlVPrtfCZ4MfeEgfC7G/I3NW1KZYFe+qgnZblYsNde/JmQ4t+QSxqRwg==" saltValue="cIpZS/WaoYSIm/t4KTGPww==" spinCount="100000" sheet="1" formatColumns="0" formatRows="0"/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FEDC79-1314-4CFC-84E6-4CA67D278872}">
  <dimension ref="A1:AH13"/>
  <sheetViews>
    <sheetView workbookViewId="0">
      <pane xSplit="1" topLeftCell="B1" activePane="topRight" state="frozen"/>
      <selection pane="topRight" activeCell="G8" sqref="G8"/>
    </sheetView>
  </sheetViews>
  <sheetFormatPr defaultColWidth="8.85546875" defaultRowHeight="15" x14ac:dyDescent="0.25"/>
  <cols>
    <col min="1" max="1" width="46.7109375" style="3" customWidth="1"/>
    <col min="2" max="34" width="8.85546875" style="3" customWidth="1"/>
    <col min="35" max="16384" width="8.85546875" style="3"/>
  </cols>
  <sheetData>
    <row r="1" spans="1:34" s="1" customFormat="1" ht="24" customHeight="1" x14ac:dyDescent="0.25">
      <c r="A1" s="14" t="s">
        <v>27</v>
      </c>
      <c r="B1" s="14" t="s">
        <v>1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</row>
    <row r="2" spans="1:34" s="21" customFormat="1" ht="19.5" customHeight="1" thickBot="1" x14ac:dyDescent="0.3">
      <c r="A2" s="29"/>
      <c r="B2" s="30">
        <v>1990</v>
      </c>
      <c r="C2" s="30">
        <v>1991</v>
      </c>
      <c r="D2" s="30">
        <v>1992</v>
      </c>
      <c r="E2" s="30">
        <v>1993</v>
      </c>
      <c r="F2" s="30">
        <v>1994</v>
      </c>
      <c r="G2" s="30">
        <v>1995</v>
      </c>
      <c r="H2" s="30">
        <v>1996</v>
      </c>
      <c r="I2" s="30">
        <v>1997</v>
      </c>
      <c r="J2" s="30">
        <v>1998</v>
      </c>
      <c r="K2" s="30">
        <v>1999</v>
      </c>
      <c r="L2" s="30">
        <v>2000</v>
      </c>
      <c r="M2" s="30">
        <v>2001</v>
      </c>
      <c r="N2" s="30">
        <v>2002</v>
      </c>
      <c r="O2" s="30">
        <v>2003</v>
      </c>
      <c r="P2" s="30">
        <v>2004</v>
      </c>
      <c r="Q2" s="30">
        <v>2005</v>
      </c>
      <c r="R2" s="30">
        <v>2006</v>
      </c>
      <c r="S2" s="30">
        <v>2007</v>
      </c>
      <c r="T2" s="30">
        <v>2008</v>
      </c>
      <c r="U2" s="30">
        <v>2009</v>
      </c>
      <c r="V2" s="30">
        <v>2010</v>
      </c>
      <c r="W2" s="30">
        <v>2011</v>
      </c>
      <c r="X2" s="30">
        <v>2012</v>
      </c>
      <c r="Y2" s="30">
        <v>2013</v>
      </c>
      <c r="Z2" s="30">
        <v>2014</v>
      </c>
      <c r="AA2" s="30">
        <v>2015</v>
      </c>
      <c r="AB2" s="30">
        <v>2016</v>
      </c>
      <c r="AC2" s="30">
        <v>2017</v>
      </c>
      <c r="AD2" s="30">
        <v>2018</v>
      </c>
      <c r="AE2" s="30">
        <v>2019</v>
      </c>
      <c r="AF2" s="30">
        <v>2020</v>
      </c>
      <c r="AG2" s="30">
        <v>2021</v>
      </c>
      <c r="AH2" s="30">
        <v>2022</v>
      </c>
    </row>
    <row r="3" spans="1:34" ht="20.100000000000001" customHeight="1" x14ac:dyDescent="0.25">
      <c r="A3" s="17" t="s">
        <v>28</v>
      </c>
      <c r="B3" s="18">
        <v>11.452605407712168</v>
      </c>
      <c r="C3" s="18">
        <v>12.588188364897059</v>
      </c>
      <c r="D3" s="18">
        <v>14.226909899657713</v>
      </c>
      <c r="E3" s="18">
        <v>11.95203484665517</v>
      </c>
      <c r="F3" s="18">
        <v>13.773192683044963</v>
      </c>
      <c r="G3" s="18">
        <v>12.966611285405104</v>
      </c>
      <c r="H3" s="18">
        <v>12.933588301960707</v>
      </c>
      <c r="I3" s="18">
        <v>12.809211478763048</v>
      </c>
      <c r="J3" s="18">
        <v>13.832626585414815</v>
      </c>
      <c r="K3" s="18">
        <v>13.572883075501709</v>
      </c>
      <c r="L3" s="18">
        <v>12.727938431456264</v>
      </c>
      <c r="M3" s="18">
        <v>12.685287903604573</v>
      </c>
      <c r="N3" s="18">
        <v>12.648478700634442</v>
      </c>
      <c r="O3" s="18">
        <v>13.338573469871251</v>
      </c>
      <c r="P3" s="18">
        <v>13.268937830607358</v>
      </c>
      <c r="Q3" s="18">
        <v>12.971533685657068</v>
      </c>
      <c r="R3" s="18">
        <v>11.959014992042846</v>
      </c>
      <c r="S3" s="18">
        <v>12.135920522812068</v>
      </c>
      <c r="T3" s="18">
        <v>11.563213336534522</v>
      </c>
      <c r="U3" s="18">
        <v>12.119129446469115</v>
      </c>
      <c r="V3" s="18">
        <v>11.095655729681507</v>
      </c>
      <c r="W3" s="18">
        <v>10.292294948368788</v>
      </c>
      <c r="X3" s="18">
        <v>9.814197295315763</v>
      </c>
      <c r="Y3" s="18">
        <v>10.037469730909043</v>
      </c>
      <c r="Z3" s="18">
        <v>10.313146759187386</v>
      </c>
      <c r="AA3" s="18">
        <v>10.300833811672478</v>
      </c>
      <c r="AB3" s="18">
        <v>9.3826168422366969</v>
      </c>
      <c r="AC3" s="18">
        <v>9.5425884537462853</v>
      </c>
      <c r="AD3" s="18">
        <v>10.029194869049608</v>
      </c>
      <c r="AE3" s="18">
        <v>9.2992378214125591</v>
      </c>
      <c r="AF3" s="18">
        <v>8.7446649113352581</v>
      </c>
      <c r="AG3" s="18">
        <v>9.4808227875636657</v>
      </c>
      <c r="AH3" s="18">
        <v>9.287373127946589</v>
      </c>
    </row>
    <row r="4" spans="1:34" ht="20.100000000000001" customHeight="1" x14ac:dyDescent="0.25">
      <c r="A4" s="19" t="s">
        <v>29</v>
      </c>
      <c r="B4" s="20">
        <v>0.66363870255591839</v>
      </c>
      <c r="C4" s="20">
        <v>0.68766936713822757</v>
      </c>
      <c r="D4" s="20">
        <v>0.72150753240467558</v>
      </c>
      <c r="E4" s="20">
        <v>0.75448905198211036</v>
      </c>
      <c r="F4" s="20">
        <v>0.66824431630107417</v>
      </c>
      <c r="G4" s="20">
        <v>0.68036388543108006</v>
      </c>
      <c r="H4" s="20">
        <v>0.6761636126684647</v>
      </c>
      <c r="I4" s="20">
        <v>0.65044564556633211</v>
      </c>
      <c r="J4" s="20">
        <v>0.63403968357249185</v>
      </c>
      <c r="K4" s="20">
        <v>0.61498603829085519</v>
      </c>
      <c r="L4" s="20">
        <v>0.60180664780910009</v>
      </c>
      <c r="M4" s="20">
        <v>0.45545597442840685</v>
      </c>
      <c r="N4" s="20">
        <v>0.45182680869582181</v>
      </c>
      <c r="O4" s="20">
        <v>0.45253053235284052</v>
      </c>
      <c r="P4" s="20">
        <v>0.94798647739179442</v>
      </c>
      <c r="Q4" s="20">
        <v>0.98203768754784082</v>
      </c>
      <c r="R4" s="20">
        <v>0.43719573186646088</v>
      </c>
      <c r="S4" s="20">
        <v>0.43404416175162769</v>
      </c>
      <c r="T4" s="20">
        <v>0.43121833111567781</v>
      </c>
      <c r="U4" s="20">
        <v>0.43793329790499419</v>
      </c>
      <c r="V4" s="20">
        <v>0.67886951562519127</v>
      </c>
      <c r="W4" s="20">
        <v>0.5495352306009248</v>
      </c>
      <c r="X4" s="20">
        <v>0.65857712252614065</v>
      </c>
      <c r="Y4" s="20">
        <v>0.58283480947163835</v>
      </c>
      <c r="Z4" s="20">
        <v>0.529059500985814</v>
      </c>
      <c r="AA4" s="20">
        <v>0.52342781832015928</v>
      </c>
      <c r="AB4" s="20">
        <v>0.50305277506923918</v>
      </c>
      <c r="AC4" s="20">
        <v>0.50378987807013309</v>
      </c>
      <c r="AD4" s="20">
        <v>0.49942039312277076</v>
      </c>
      <c r="AE4" s="20">
        <v>0.51763588907805957</v>
      </c>
      <c r="AF4" s="20">
        <v>0.39933869435809155</v>
      </c>
      <c r="AG4" s="20">
        <v>0.39298580627844626</v>
      </c>
      <c r="AH4" s="20">
        <v>0.3760301857837306</v>
      </c>
    </row>
    <row r="5" spans="1:34" ht="20.100000000000001" customHeight="1" x14ac:dyDescent="0.25">
      <c r="A5" s="19" t="s">
        <v>30</v>
      </c>
      <c r="B5" s="20">
        <v>0.1865342528421397</v>
      </c>
      <c r="C5" s="20">
        <v>0.18415915523406726</v>
      </c>
      <c r="D5" s="20">
        <v>0.20915258531449316</v>
      </c>
      <c r="E5" s="20">
        <v>0.21926943547928063</v>
      </c>
      <c r="F5" s="20">
        <v>0.19426215059148333</v>
      </c>
      <c r="G5" s="20">
        <v>0.18911205490901661</v>
      </c>
      <c r="H5" s="20">
        <v>0.19214814117475848</v>
      </c>
      <c r="I5" s="20">
        <v>0.19133949012632995</v>
      </c>
      <c r="J5" s="20">
        <v>0.21259079791601621</v>
      </c>
      <c r="K5" s="20">
        <v>0.20930671839369097</v>
      </c>
      <c r="L5" s="20">
        <v>0.20339447952959228</v>
      </c>
      <c r="M5" s="20">
        <v>0.18388639184552932</v>
      </c>
      <c r="N5" s="20">
        <v>0.17855934644290042</v>
      </c>
      <c r="O5" s="20">
        <v>0.17369623327461015</v>
      </c>
      <c r="P5" s="20">
        <v>0.16681601956355849</v>
      </c>
      <c r="Q5" s="20">
        <v>0.15729160088485977</v>
      </c>
      <c r="R5" s="20">
        <v>0.15880381913435451</v>
      </c>
      <c r="S5" s="20">
        <v>0.14875473075334905</v>
      </c>
      <c r="T5" s="20">
        <v>0.1405440377203547</v>
      </c>
      <c r="U5" s="20">
        <v>0.13201997859777248</v>
      </c>
      <c r="V5" s="20">
        <v>0.1235297878436285</v>
      </c>
      <c r="W5" s="20">
        <v>0.11722601684034001</v>
      </c>
      <c r="X5" s="20">
        <v>0.10733264182674965</v>
      </c>
      <c r="Y5" s="20">
        <v>0.10101237328726509</v>
      </c>
      <c r="Z5" s="20">
        <v>9.4244288282498326E-2</v>
      </c>
      <c r="AA5" s="20">
        <v>8.6890600812932095E-2</v>
      </c>
      <c r="AB5" s="20">
        <v>8.8030333866152582E-2</v>
      </c>
      <c r="AC5" s="20">
        <v>9.436396881569431E-2</v>
      </c>
      <c r="AD5" s="20">
        <v>8.8370664269650234E-2</v>
      </c>
      <c r="AE5" s="20">
        <v>8.6379926365309084E-2</v>
      </c>
      <c r="AF5" s="20">
        <v>7.537996320281512E-2</v>
      </c>
      <c r="AG5" s="20">
        <v>9.8305800381201125E-2</v>
      </c>
      <c r="AH5" s="20">
        <v>9.1765550329519968E-2</v>
      </c>
    </row>
    <row r="6" spans="1:34" ht="20.100000000000001" customHeight="1" x14ac:dyDescent="0.25">
      <c r="A6" s="19" t="s">
        <v>31</v>
      </c>
      <c r="B6" s="31">
        <f>SUM(B7:B9)</f>
        <v>6.467270431651527E-2</v>
      </c>
      <c r="C6" s="31">
        <f t="shared" ref="C6:AH6" si="0">SUM(C7:C9)</f>
        <v>6.2197598461611943E-2</v>
      </c>
      <c r="D6" s="31">
        <f t="shared" si="0"/>
        <v>6.5465211203137821E-2</v>
      </c>
      <c r="E6" s="31">
        <f t="shared" si="0"/>
        <v>7.7179826590107942E-2</v>
      </c>
      <c r="F6" s="31">
        <f t="shared" si="0"/>
        <v>9.9440393647632574E-2</v>
      </c>
      <c r="G6" s="31">
        <f t="shared" si="0"/>
        <v>0.14875021496940341</v>
      </c>
      <c r="H6" s="31">
        <f t="shared" si="0"/>
        <v>0.18297208480256297</v>
      </c>
      <c r="I6" s="31">
        <f t="shared" si="0"/>
        <v>0.21640894789965692</v>
      </c>
      <c r="J6" s="31">
        <f t="shared" si="0"/>
        <v>0.23664444269180507</v>
      </c>
      <c r="K6" s="31">
        <f t="shared" si="0"/>
        <v>0.26292618507058307</v>
      </c>
      <c r="L6" s="31">
        <f t="shared" si="0"/>
        <v>0.28097809603162943</v>
      </c>
      <c r="M6" s="31">
        <f t="shared" si="0"/>
        <v>0.29958803736111661</v>
      </c>
      <c r="N6" s="31">
        <f t="shared" si="0"/>
        <v>0.31302777238984986</v>
      </c>
      <c r="O6" s="31">
        <f t="shared" si="0"/>
        <v>0.32763761170511319</v>
      </c>
      <c r="P6" s="31">
        <f t="shared" si="0"/>
        <v>0.33926223784638598</v>
      </c>
      <c r="Q6" s="31">
        <f t="shared" si="0"/>
        <v>0.35039237961823166</v>
      </c>
      <c r="R6" s="31">
        <f t="shared" si="0"/>
        <v>0.36596123667960806</v>
      </c>
      <c r="S6" s="31">
        <f t="shared" si="0"/>
        <v>0.38484842926828738</v>
      </c>
      <c r="T6" s="31">
        <f t="shared" si="0"/>
        <v>0.40765333693814587</v>
      </c>
      <c r="U6" s="31">
        <f t="shared" si="0"/>
        <v>0.41307316387021725</v>
      </c>
      <c r="V6" s="31">
        <f t="shared" si="0"/>
        <v>0.38772281607505926</v>
      </c>
      <c r="W6" s="31">
        <f t="shared" si="0"/>
        <v>0.40643592292558395</v>
      </c>
      <c r="X6" s="31">
        <f t="shared" si="0"/>
        <v>0.42617218299797155</v>
      </c>
      <c r="Y6" s="31">
        <f t="shared" si="0"/>
        <v>0.4900375053408686</v>
      </c>
      <c r="Z6" s="31">
        <f t="shared" si="0"/>
        <v>0.55898732892443426</v>
      </c>
      <c r="AA6" s="31">
        <f t="shared" si="0"/>
        <v>0.53997753104124002</v>
      </c>
      <c r="AB6" s="31">
        <f t="shared" si="0"/>
        <v>0.53541745615207148</v>
      </c>
      <c r="AC6" s="31">
        <f t="shared" si="0"/>
        <v>0.45610841143478825</v>
      </c>
      <c r="AD6" s="31">
        <f t="shared" si="0"/>
        <v>0.51596907385350788</v>
      </c>
      <c r="AE6" s="31">
        <f t="shared" si="0"/>
        <v>0.48889281468780482</v>
      </c>
      <c r="AF6" s="31">
        <f t="shared" si="0"/>
        <v>0.55944416231409755</v>
      </c>
      <c r="AG6" s="31">
        <f t="shared" si="0"/>
        <v>0.58014778963990554</v>
      </c>
      <c r="AH6" s="31">
        <f t="shared" si="0"/>
        <v>0.5974448380859162</v>
      </c>
    </row>
    <row r="7" spans="1:34" s="7" customFormat="1" ht="20.100000000000001" customHeight="1" x14ac:dyDescent="0.25">
      <c r="A7" s="4" t="s">
        <v>32</v>
      </c>
      <c r="B7" s="5">
        <v>5.3264260479964076E-3</v>
      </c>
      <c r="C7" s="5">
        <v>5.3264260479964076E-3</v>
      </c>
      <c r="D7" s="5">
        <v>5.3264260479964076E-3</v>
      </c>
      <c r="E7" s="5">
        <v>6.6580325599955078E-3</v>
      </c>
      <c r="F7" s="5">
        <v>7.3242765219139958E-3</v>
      </c>
      <c r="G7" s="5">
        <v>1.090200738052163E-2</v>
      </c>
      <c r="H7" s="5">
        <v>1.4286467244791299E-2</v>
      </c>
      <c r="I7" s="5">
        <v>1.5561974897628755E-2</v>
      </c>
      <c r="J7" s="5">
        <v>1.5920769947564972E-2</v>
      </c>
      <c r="K7" s="5">
        <v>1.3783086709101937E-2</v>
      </c>
      <c r="L7" s="5">
        <v>9.1580641120134511E-3</v>
      </c>
      <c r="M7" s="5">
        <v>4.8423536221458433E-3</v>
      </c>
      <c r="N7" s="5">
        <v>1.8140578001097901E-3</v>
      </c>
      <c r="O7" s="5">
        <v>6.7031750746083586E-4</v>
      </c>
      <c r="P7" s="5">
        <v>6.8333763802408854E-4</v>
      </c>
      <c r="Q7" s="5">
        <v>5.809785439859366E-4</v>
      </c>
      <c r="R7" s="5">
        <v>4.7592721906028089E-4</v>
      </c>
      <c r="S7" s="5">
        <v>3.6988428434955981E-4</v>
      </c>
      <c r="T7" s="5">
        <v>2.6347123155704718E-4</v>
      </c>
      <c r="U7" s="5">
        <v>1.5545668335844573E-4</v>
      </c>
      <c r="V7" s="5">
        <v>1.566408604642944E-4</v>
      </c>
      <c r="W7" s="5">
        <v>1.5796251629673967E-4</v>
      </c>
      <c r="X7" s="5">
        <v>1.5951103532654972E-4</v>
      </c>
      <c r="Y7" s="5">
        <v>1.6110719108077223E-4</v>
      </c>
      <c r="Z7" s="5">
        <v>1.6273448827101725E-4</v>
      </c>
      <c r="AA7" s="5">
        <v>1.6432905627265199E-4</v>
      </c>
      <c r="AB7" s="5">
        <v>1.6608018091244766E-4</v>
      </c>
      <c r="AC7" s="5">
        <v>1.6770120357150742E-4</v>
      </c>
      <c r="AD7" s="5">
        <v>1.7021988891010345E-4</v>
      </c>
      <c r="AE7" s="5">
        <v>1.7222584312091637E-4</v>
      </c>
      <c r="AF7" s="5">
        <v>1.6933625142332364E-4</v>
      </c>
      <c r="AG7" s="5">
        <v>1.6160788888562079E-4</v>
      </c>
      <c r="AH7" s="5">
        <v>1.5279067047434822E-4</v>
      </c>
    </row>
    <row r="8" spans="1:34" s="7" customFormat="1" ht="20.100000000000001" customHeight="1" x14ac:dyDescent="0.25">
      <c r="A8" s="4" t="s">
        <v>33</v>
      </c>
      <c r="B8" s="5">
        <v>5.8343214094797508E-2</v>
      </c>
      <c r="C8" s="5">
        <v>5.4778810924146083E-2</v>
      </c>
      <c r="D8" s="5">
        <v>5.4492191970926404E-2</v>
      </c>
      <c r="E8" s="5">
        <v>5.2258923842520441E-2</v>
      </c>
      <c r="F8" s="5">
        <v>4.8169951210893958E-2</v>
      </c>
      <c r="G8" s="5">
        <v>4.366924408667934E-2</v>
      </c>
      <c r="H8" s="5">
        <v>3.86180660872791E-2</v>
      </c>
      <c r="I8" s="5">
        <v>3.5641969422934225E-2</v>
      </c>
      <c r="J8" s="5">
        <v>2.9833293282274659E-2</v>
      </c>
      <c r="K8" s="5">
        <v>3.1231336007213454E-2</v>
      </c>
      <c r="L8" s="5">
        <v>2.98539823724106E-2</v>
      </c>
      <c r="M8" s="5">
        <v>2.9861851374632771E-2</v>
      </c>
      <c r="N8" s="5">
        <v>2.8292689594577206E-2</v>
      </c>
      <c r="O8" s="5">
        <v>2.7878746658080784E-2</v>
      </c>
      <c r="P8" s="5">
        <v>2.7027892756936289E-2</v>
      </c>
      <c r="Q8" s="5">
        <v>2.6042088821743518E-2</v>
      </c>
      <c r="R8" s="5">
        <v>2.3314264537802068E-2</v>
      </c>
      <c r="S8" s="5">
        <v>2.1733548424591902E-2</v>
      </c>
      <c r="T8" s="5">
        <v>2.1274802447483521E-2</v>
      </c>
      <c r="U8" s="5">
        <v>1.9052199281752544E-2</v>
      </c>
      <c r="V8" s="5">
        <v>1.6125072317807489E-2</v>
      </c>
      <c r="W8" s="5">
        <v>1.4717724778066274E-2</v>
      </c>
      <c r="X8" s="5">
        <v>1.2719904950020341E-2</v>
      </c>
      <c r="Y8" s="5">
        <v>1.22835686095244E-2</v>
      </c>
      <c r="Z8" s="5">
        <v>1.2385283793338231E-2</v>
      </c>
      <c r="AA8" s="5">
        <v>1.0855111967735174E-2</v>
      </c>
      <c r="AB8" s="5">
        <v>1.7712925170068007E-3</v>
      </c>
      <c r="AC8" s="5">
        <v>2.7390022675736962E-3</v>
      </c>
      <c r="AD8" s="5">
        <v>1.8032653061224486E-3</v>
      </c>
      <c r="AE8" s="5">
        <v>1.3332653061224481E-3</v>
      </c>
      <c r="AF8" s="5">
        <v>1.5442857142857151E-3</v>
      </c>
      <c r="AG8" s="5">
        <v>9.090929705215414E-4</v>
      </c>
      <c r="AH8" s="5">
        <v>1.4473015873015876E-3</v>
      </c>
    </row>
    <row r="9" spans="1:34" s="7" customFormat="1" ht="20.100000000000001" customHeight="1" x14ac:dyDescent="0.25">
      <c r="A9" s="4" t="s">
        <v>34</v>
      </c>
      <c r="B9" s="5">
        <v>1.0030641737213554E-3</v>
      </c>
      <c r="C9" s="5">
        <v>2.0923614894694516E-3</v>
      </c>
      <c r="D9" s="5">
        <v>5.6465931842150149E-3</v>
      </c>
      <c r="E9" s="5">
        <v>1.8262870187591988E-2</v>
      </c>
      <c r="F9" s="5">
        <v>4.3946165914824628E-2</v>
      </c>
      <c r="G9" s="5">
        <v>9.4178963502202437E-2</v>
      </c>
      <c r="H9" s="5">
        <v>0.13006755147049257</v>
      </c>
      <c r="I9" s="5">
        <v>0.16520500357909396</v>
      </c>
      <c r="J9" s="5">
        <v>0.19089037946196544</v>
      </c>
      <c r="K9" s="5">
        <v>0.21791176235426765</v>
      </c>
      <c r="L9" s="5">
        <v>0.24196604954720538</v>
      </c>
      <c r="M9" s="5">
        <v>0.26488383236433799</v>
      </c>
      <c r="N9" s="5">
        <v>0.28292102499516286</v>
      </c>
      <c r="O9" s="5">
        <v>0.29908854753957154</v>
      </c>
      <c r="P9" s="5">
        <v>0.31155100745142561</v>
      </c>
      <c r="Q9" s="5">
        <v>0.32376931225250222</v>
      </c>
      <c r="R9" s="5">
        <v>0.34217104492274569</v>
      </c>
      <c r="S9" s="5">
        <v>0.36274499655934594</v>
      </c>
      <c r="T9" s="5">
        <v>0.38611506325910533</v>
      </c>
      <c r="U9" s="5">
        <v>0.39386550790510627</v>
      </c>
      <c r="V9" s="5">
        <v>0.3714411028967875</v>
      </c>
      <c r="W9" s="5">
        <v>0.39156023563122094</v>
      </c>
      <c r="X9" s="5">
        <v>0.41329276701262468</v>
      </c>
      <c r="Y9" s="5">
        <v>0.47759282954026344</v>
      </c>
      <c r="Z9" s="5">
        <v>0.54643931064282503</v>
      </c>
      <c r="AA9" s="5">
        <v>0.52895809001723215</v>
      </c>
      <c r="AB9" s="5">
        <v>0.53348008345415221</v>
      </c>
      <c r="AC9" s="5">
        <v>0.45320170796364306</v>
      </c>
      <c r="AD9" s="5">
        <v>0.51399558865847528</v>
      </c>
      <c r="AE9" s="5">
        <v>0.48738732353856146</v>
      </c>
      <c r="AF9" s="5">
        <v>0.55773054034838854</v>
      </c>
      <c r="AG9" s="5">
        <v>0.57907708878049835</v>
      </c>
      <c r="AH9" s="5">
        <v>0.59584474582814029</v>
      </c>
    </row>
    <row r="10" spans="1:34" ht="20.100000000000001" customHeight="1" x14ac:dyDescent="0.25">
      <c r="A10" s="19" t="s">
        <v>24</v>
      </c>
      <c r="B10" s="20">
        <f>B3+B4+B5+B6</f>
        <v>12.367451067426742</v>
      </c>
      <c r="C10" s="20">
        <f t="shared" ref="C10:AH10" si="1">C3+C4+C5+C6</f>
        <v>13.522214485730965</v>
      </c>
      <c r="D10" s="20">
        <f t="shared" si="1"/>
        <v>15.22303522858002</v>
      </c>
      <c r="E10" s="20">
        <f t="shared" si="1"/>
        <v>13.002973160706668</v>
      </c>
      <c r="F10" s="20">
        <f t="shared" si="1"/>
        <v>14.735139543585152</v>
      </c>
      <c r="G10" s="20">
        <f t="shared" si="1"/>
        <v>13.984837440714603</v>
      </c>
      <c r="H10" s="20">
        <f t="shared" si="1"/>
        <v>13.984872140606493</v>
      </c>
      <c r="I10" s="20">
        <f t="shared" si="1"/>
        <v>13.867405562355367</v>
      </c>
      <c r="J10" s="20">
        <f t="shared" si="1"/>
        <v>14.915901509595129</v>
      </c>
      <c r="K10" s="20">
        <f t="shared" si="1"/>
        <v>14.660102017256838</v>
      </c>
      <c r="L10" s="20">
        <f t="shared" si="1"/>
        <v>13.814117654826587</v>
      </c>
      <c r="M10" s="20">
        <f>M3+M4+M5+M6</f>
        <v>13.624218307239627</v>
      </c>
      <c r="N10" s="20">
        <f t="shared" si="1"/>
        <v>13.591892628163015</v>
      </c>
      <c r="O10" s="20">
        <f t="shared" si="1"/>
        <v>14.292437847203814</v>
      </c>
      <c r="P10" s="20">
        <f t="shared" si="1"/>
        <v>14.723002565409097</v>
      </c>
      <c r="Q10" s="20">
        <f t="shared" si="1"/>
        <v>14.461255353707999</v>
      </c>
      <c r="R10" s="20">
        <f t="shared" si="1"/>
        <v>12.920975779723269</v>
      </c>
      <c r="S10" s="20">
        <f t="shared" si="1"/>
        <v>13.103567844585331</v>
      </c>
      <c r="T10" s="20">
        <f t="shared" si="1"/>
        <v>12.542629042308702</v>
      </c>
      <c r="U10" s="20">
        <f t="shared" si="1"/>
        <v>13.1021558868421</v>
      </c>
      <c r="V10" s="20">
        <f t="shared" si="1"/>
        <v>12.285777849225386</v>
      </c>
      <c r="W10" s="20">
        <f t="shared" si="1"/>
        <v>11.365492118735636</v>
      </c>
      <c r="X10" s="20">
        <f t="shared" si="1"/>
        <v>11.006279242666626</v>
      </c>
      <c r="Y10" s="20">
        <f t="shared" si="1"/>
        <v>11.211354419008815</v>
      </c>
      <c r="Z10" s="20">
        <f t="shared" si="1"/>
        <v>11.495437877380134</v>
      </c>
      <c r="AA10" s="20">
        <f t="shared" si="1"/>
        <v>11.45112976184681</v>
      </c>
      <c r="AB10" s="20">
        <f t="shared" si="1"/>
        <v>10.50911740732416</v>
      </c>
      <c r="AC10" s="20">
        <f t="shared" si="1"/>
        <v>10.596850712066901</v>
      </c>
      <c r="AD10" s="20">
        <f t="shared" si="1"/>
        <v>11.132955000295537</v>
      </c>
      <c r="AE10" s="20">
        <f t="shared" si="1"/>
        <v>10.392146451543733</v>
      </c>
      <c r="AF10" s="20">
        <f t="shared" si="1"/>
        <v>9.7788277312102618</v>
      </c>
      <c r="AG10" s="20">
        <f t="shared" si="1"/>
        <v>10.552262183863219</v>
      </c>
      <c r="AH10" s="20">
        <f t="shared" si="1"/>
        <v>10.352613702145755</v>
      </c>
    </row>
    <row r="11" spans="1:34" ht="20.100000000000001" customHeight="1" x14ac:dyDescent="0.25">
      <c r="A11" s="19" t="s">
        <v>26</v>
      </c>
      <c r="B11" s="20">
        <v>11.756361802117357</v>
      </c>
      <c r="C11" s="20">
        <v>12.910290254467405</v>
      </c>
      <c r="D11" s="20">
        <v>14.605150179431329</v>
      </c>
      <c r="E11" s="20">
        <v>12.377985002065829</v>
      </c>
      <c r="F11" s="20">
        <v>14.106934478250155</v>
      </c>
      <c r="G11" s="20">
        <v>13.343388540165948</v>
      </c>
      <c r="H11" s="20">
        <v>13.330116173059251</v>
      </c>
      <c r="I11" s="20">
        <v>13.192943314970535</v>
      </c>
      <c r="J11" s="20">
        <v>14.231560990153783</v>
      </c>
      <c r="K11" s="20">
        <v>13.964285328162473</v>
      </c>
      <c r="L11" s="20">
        <v>13.100768002315466</v>
      </c>
      <c r="M11" s="20">
        <v>12.914634389824027</v>
      </c>
      <c r="N11" s="20">
        <v>12.870809138398954</v>
      </c>
      <c r="O11" s="20">
        <v>13.581086215065618</v>
      </c>
      <c r="P11" s="20">
        <v>14.032219721068817</v>
      </c>
      <c r="Q11" s="20">
        <v>13.741416198777785</v>
      </c>
      <c r="R11" s="20">
        <v>12.186882120924666</v>
      </c>
      <c r="S11" s="20">
        <v>12.38339130002144</v>
      </c>
      <c r="T11" s="20">
        <v>11.835891563490527</v>
      </c>
      <c r="U11" s="20">
        <v>12.381255697390772</v>
      </c>
      <c r="V11" s="20">
        <v>11.547596653210277</v>
      </c>
      <c r="W11" s="20">
        <v>10.624005170189927</v>
      </c>
      <c r="X11" s="20">
        <v>10.255979806497981</v>
      </c>
      <c r="Y11" s="20">
        <v>10.451466420145211</v>
      </c>
      <c r="Z11" s="20">
        <v>10.729077486322574</v>
      </c>
      <c r="AA11" s="20">
        <v>10.678181943195154</v>
      </c>
      <c r="AB11" s="20">
        <v>9.7370879089987703</v>
      </c>
      <c r="AC11" s="20">
        <v>9.8091843777923398</v>
      </c>
      <c r="AD11" s="20">
        <v>10.350714678611537</v>
      </c>
      <c r="AE11" s="20">
        <v>9.6286069964252334</v>
      </c>
      <c r="AF11" s="20">
        <v>9.0290732647218643</v>
      </c>
      <c r="AG11" s="20">
        <v>9.8237431881043218</v>
      </c>
      <c r="AH11" s="20">
        <v>9.6042886838996697</v>
      </c>
    </row>
    <row r="13" spans="1:34" x14ac:dyDescent="0.25">
      <c r="AF13" s="22"/>
    </row>
  </sheetData>
  <sheetProtection algorithmName="SHA-512" hashValue="xV8dSLgR7+y3c5fseY7rZr5jC0gm7c7j2IZGhh/YCQwOymEL8OB/YqenqlisBkOol3I13YShBcKA1Ot7ko7a8Q==" saltValue="VRTDAJw28RCe78RXAOGxQw==" spinCount="100000" sheet="1" formatColumns="0" formatRows="0"/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C22016-2F49-4D1A-94E3-4F121EB95494}">
  <dimension ref="A1:AH79"/>
  <sheetViews>
    <sheetView workbookViewId="0">
      <pane xSplit="1" topLeftCell="B1" activePane="topRight" state="frozen"/>
      <selection pane="topRight" activeCell="A26" sqref="A26"/>
    </sheetView>
  </sheetViews>
  <sheetFormatPr defaultColWidth="8.85546875" defaultRowHeight="15" x14ac:dyDescent="0.25"/>
  <cols>
    <col min="1" max="1" width="46.7109375" style="54" customWidth="1"/>
    <col min="2" max="21" width="8.85546875" style="54" customWidth="1"/>
    <col min="22" max="16384" width="8.85546875" style="54"/>
  </cols>
  <sheetData>
    <row r="1" spans="1:34" s="32" customFormat="1" ht="24" customHeight="1" x14ac:dyDescent="0.45">
      <c r="A1" s="55" t="s">
        <v>35</v>
      </c>
      <c r="B1" s="61" t="s">
        <v>1</v>
      </c>
      <c r="C1" s="61"/>
      <c r="D1" s="61"/>
      <c r="E1" s="61"/>
      <c r="F1" s="61"/>
      <c r="G1" s="61"/>
      <c r="H1" s="61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6"/>
      <c r="AC1" s="56"/>
      <c r="AD1" s="56"/>
      <c r="AE1" s="56"/>
      <c r="AF1" s="56"/>
      <c r="AG1" s="56"/>
      <c r="AH1" s="56"/>
    </row>
    <row r="2" spans="1:34" s="33" customFormat="1" ht="19.5" customHeight="1" thickBot="1" x14ac:dyDescent="0.35">
      <c r="A2" s="57"/>
      <c r="B2" s="58">
        <v>1990</v>
      </c>
      <c r="C2" s="58">
        <v>1991</v>
      </c>
      <c r="D2" s="58">
        <v>1992</v>
      </c>
      <c r="E2" s="58">
        <v>1993</v>
      </c>
      <c r="F2" s="58">
        <v>1994</v>
      </c>
      <c r="G2" s="58">
        <v>1995</v>
      </c>
      <c r="H2" s="58">
        <v>1996</v>
      </c>
      <c r="I2" s="58">
        <v>1997</v>
      </c>
      <c r="J2" s="58">
        <v>1998</v>
      </c>
      <c r="K2" s="58">
        <v>1999</v>
      </c>
      <c r="L2" s="58">
        <v>2000</v>
      </c>
      <c r="M2" s="58">
        <v>2001</v>
      </c>
      <c r="N2" s="58">
        <v>2002</v>
      </c>
      <c r="O2" s="58">
        <v>2003</v>
      </c>
      <c r="P2" s="58">
        <v>2004</v>
      </c>
      <c r="Q2" s="58">
        <v>2005</v>
      </c>
      <c r="R2" s="58">
        <v>2006</v>
      </c>
      <c r="S2" s="58">
        <v>2007</v>
      </c>
      <c r="T2" s="58">
        <v>2008</v>
      </c>
      <c r="U2" s="58">
        <v>2009</v>
      </c>
      <c r="V2" s="58">
        <v>2010</v>
      </c>
      <c r="W2" s="58">
        <v>2011</v>
      </c>
      <c r="X2" s="58">
        <v>2012</v>
      </c>
      <c r="Y2" s="58">
        <v>2013</v>
      </c>
      <c r="Z2" s="58">
        <v>2014</v>
      </c>
      <c r="AA2" s="58">
        <v>2015</v>
      </c>
      <c r="AB2" s="58">
        <v>2016</v>
      </c>
      <c r="AC2" s="58">
        <v>2017</v>
      </c>
      <c r="AD2" s="58">
        <v>2018</v>
      </c>
      <c r="AE2" s="58">
        <v>2019</v>
      </c>
      <c r="AF2" s="58">
        <v>2020</v>
      </c>
      <c r="AG2" s="58">
        <v>2021</v>
      </c>
      <c r="AH2" s="58">
        <v>2022</v>
      </c>
    </row>
    <row r="3" spans="1:34" s="37" customFormat="1" ht="15" customHeight="1" x14ac:dyDescent="0.25">
      <c r="A3" s="34" t="s">
        <v>36</v>
      </c>
      <c r="B3" s="35">
        <f t="shared" ref="B3:AG4" si="0">B7+B10+B13</f>
        <v>0.16893289698217903</v>
      </c>
      <c r="C3" s="35">
        <f t="shared" si="0"/>
        <v>8.2945251142111667E-2</v>
      </c>
      <c r="D3" s="35">
        <f t="shared" si="0"/>
        <v>8.3814307314388437E-2</v>
      </c>
      <c r="E3" s="35">
        <f t="shared" si="0"/>
        <v>3.6230003931268406E-2</v>
      </c>
      <c r="F3" s="35">
        <f t="shared" si="0"/>
        <v>5.1667235521706607E-2</v>
      </c>
      <c r="G3" s="35">
        <f t="shared" si="0"/>
        <v>4.022394282165534E-2</v>
      </c>
      <c r="H3" s="35">
        <f t="shared" si="0"/>
        <v>5.922135138084899E-2</v>
      </c>
      <c r="I3" s="35">
        <f t="shared" si="0"/>
        <v>3.1169132305709994E-2</v>
      </c>
      <c r="J3" s="35">
        <f t="shared" si="0"/>
        <v>2.0111511559160501E-2</v>
      </c>
      <c r="K3" s="35">
        <f t="shared" si="0"/>
        <v>1.8627267163650502E-2</v>
      </c>
      <c r="L3" s="35">
        <f t="shared" si="0"/>
        <v>1.7104336630338002E-2</v>
      </c>
      <c r="M3" s="35">
        <f t="shared" si="0"/>
        <v>1.8652341511445996E-2</v>
      </c>
      <c r="N3" s="35">
        <f t="shared" si="0"/>
        <v>1.3633438373827998E-2</v>
      </c>
      <c r="O3" s="35">
        <f t="shared" si="0"/>
        <v>1.26658190421295E-2</v>
      </c>
      <c r="P3" s="35">
        <f t="shared" si="0"/>
        <v>9.7524726401050001E-3</v>
      </c>
      <c r="Q3" s="35">
        <f t="shared" si="0"/>
        <v>1.1916362294074501E-2</v>
      </c>
      <c r="R3" s="35">
        <f t="shared" si="0"/>
        <v>1.0771053667127998E-2</v>
      </c>
      <c r="S3" s="35">
        <f t="shared" si="0"/>
        <v>1.5273648366437501E-2</v>
      </c>
      <c r="T3" s="35">
        <f t="shared" si="0"/>
        <v>1.6465737995037498E-2</v>
      </c>
      <c r="U3" s="35">
        <f t="shared" si="0"/>
        <v>9.825057829554E-3</v>
      </c>
      <c r="V3" s="35">
        <f t="shared" si="0"/>
        <v>9.7554297037159982E-3</v>
      </c>
      <c r="W3" s="35">
        <f t="shared" si="0"/>
        <v>9.8202170263559999E-3</v>
      </c>
      <c r="X3" s="35">
        <f t="shared" si="0"/>
        <v>1.2498458033544001E-2</v>
      </c>
      <c r="Y3" s="35">
        <f t="shared" si="0"/>
        <v>2.6051289699575004E-2</v>
      </c>
      <c r="Z3" s="35">
        <f t="shared" si="0"/>
        <v>4.4808218283269009E-2</v>
      </c>
      <c r="AA3" s="35">
        <f t="shared" si="0"/>
        <v>6.1306921783306309E-2</v>
      </c>
      <c r="AB3" s="35">
        <f t="shared" si="0"/>
        <v>1.8221741990337239E-2</v>
      </c>
      <c r="AC3" s="35">
        <f t="shared" si="0"/>
        <v>3.3678651063902929E-2</v>
      </c>
      <c r="AD3" s="35">
        <f t="shared" si="0"/>
        <v>4.8584433671252689E-2</v>
      </c>
      <c r="AE3" s="35">
        <f t="shared" si="0"/>
        <v>5.8033473604252829E-3</v>
      </c>
      <c r="AF3" s="35">
        <f t="shared" si="0"/>
        <v>2.1571414362870104E-3</v>
      </c>
      <c r="AG3" s="35">
        <f t="shared" si="0"/>
        <v>7.0664978085264148E-3</v>
      </c>
      <c r="AH3" s="36">
        <f>AH7+AH10+AH13</f>
        <v>4.1208839851827717E-2</v>
      </c>
    </row>
    <row r="4" spans="1:34" s="37" customFormat="1" ht="15" customHeight="1" x14ac:dyDescent="0.25">
      <c r="A4" s="38" t="s">
        <v>37</v>
      </c>
      <c r="B4" s="37">
        <f t="shared" si="0"/>
        <v>0.49554153636785997</v>
      </c>
      <c r="C4" s="37">
        <f t="shared" si="0"/>
        <v>1.2729708039458951</v>
      </c>
      <c r="D4" s="37">
        <f t="shared" si="0"/>
        <v>2.0830334884038804</v>
      </c>
      <c r="E4" s="37">
        <f t="shared" si="0"/>
        <v>1.9602554219221184</v>
      </c>
      <c r="F4" s="37">
        <f t="shared" si="0"/>
        <v>2.0687094971228985</v>
      </c>
      <c r="G4" s="37">
        <f t="shared" si="0"/>
        <v>1.9422844842621736</v>
      </c>
      <c r="H4" s="37">
        <f t="shared" si="0"/>
        <v>3.3869312477964675</v>
      </c>
      <c r="I4" s="37">
        <f t="shared" si="0"/>
        <v>3.3311779820298999</v>
      </c>
      <c r="J4" s="37">
        <f t="shared" si="0"/>
        <v>3.2635310762796754</v>
      </c>
      <c r="K4" s="37">
        <f t="shared" si="0"/>
        <v>2.9514781169914404</v>
      </c>
      <c r="L4" s="37">
        <f t="shared" si="0"/>
        <v>2.6507005454825876</v>
      </c>
      <c r="M4" s="37">
        <f t="shared" si="0"/>
        <v>3.1997115850619657</v>
      </c>
      <c r="N4" s="37">
        <f t="shared" si="0"/>
        <v>2.919747446552404</v>
      </c>
      <c r="O4" s="37">
        <f t="shared" si="0"/>
        <v>2.2789877830175302</v>
      </c>
      <c r="P4" s="37">
        <f t="shared" si="0"/>
        <v>1.9494527612893036</v>
      </c>
      <c r="Q4" s="37">
        <f t="shared" si="0"/>
        <v>2.3801994668138606</v>
      </c>
      <c r="R4" s="37">
        <f t="shared" si="0"/>
        <v>2.3224552025399179</v>
      </c>
      <c r="S4" s="37">
        <f t="shared" si="0"/>
        <v>2.7981656093136227</v>
      </c>
      <c r="T4" s="37">
        <f t="shared" si="0"/>
        <v>2.8702033769447857</v>
      </c>
      <c r="U4" s="37">
        <f t="shared" si="0"/>
        <v>3.0069138248220209</v>
      </c>
      <c r="V4" s="37">
        <f t="shared" si="0"/>
        <v>3.0749983041767504</v>
      </c>
      <c r="W4" s="37">
        <f t="shared" si="0"/>
        <v>3.4727828281958368</v>
      </c>
      <c r="X4" s="37">
        <f t="shared" si="0"/>
        <v>3.3177982383179363</v>
      </c>
      <c r="Y4" s="37">
        <f t="shared" si="0"/>
        <v>2.5416007375660845</v>
      </c>
      <c r="Z4" s="37">
        <f t="shared" si="0"/>
        <v>2.444395141762727</v>
      </c>
      <c r="AA4" s="37">
        <f t="shared" si="0"/>
        <v>2.7223677568556921</v>
      </c>
      <c r="AB4" s="37">
        <f t="shared" si="0"/>
        <v>2.5525110759950649</v>
      </c>
      <c r="AC4" s="37">
        <f t="shared" si="0"/>
        <v>2.7670112383321235</v>
      </c>
      <c r="AD4" s="37">
        <f t="shared" si="0"/>
        <v>3.1193573880544525</v>
      </c>
      <c r="AE4" s="37">
        <f t="shared" si="0"/>
        <v>2.8076904762046508</v>
      </c>
      <c r="AF4" s="37">
        <f t="shared" si="0"/>
        <v>3.1824690935056017</v>
      </c>
      <c r="AG4" s="37">
        <f t="shared" si="0"/>
        <v>3.3735644800179623</v>
      </c>
      <c r="AH4" s="39">
        <f>AH8+AH11+AH14</f>
        <v>2.7404286013126526</v>
      </c>
    </row>
    <row r="5" spans="1:34" s="37" customFormat="1" ht="15" customHeight="1" thickBot="1" x14ac:dyDescent="0.3">
      <c r="A5" s="40" t="s">
        <v>38</v>
      </c>
      <c r="B5" s="41">
        <f>B3+B4</f>
        <v>0.66447443335003897</v>
      </c>
      <c r="C5" s="41">
        <f t="shared" ref="C5:AH5" si="1">C3+C4</f>
        <v>1.3559160550880067</v>
      </c>
      <c r="D5" s="41">
        <f t="shared" si="1"/>
        <v>2.1668477957182688</v>
      </c>
      <c r="E5" s="41">
        <f t="shared" si="1"/>
        <v>1.9964854258533868</v>
      </c>
      <c r="F5" s="41">
        <f t="shared" si="1"/>
        <v>2.1203767326446052</v>
      </c>
      <c r="G5" s="41">
        <f t="shared" si="1"/>
        <v>1.9825084270838289</v>
      </c>
      <c r="H5" s="41">
        <f t="shared" si="1"/>
        <v>3.4461525991773163</v>
      </c>
      <c r="I5" s="41">
        <f t="shared" si="1"/>
        <v>3.3623471143356101</v>
      </c>
      <c r="J5" s="41">
        <f t="shared" si="1"/>
        <v>3.2836425878388358</v>
      </c>
      <c r="K5" s="41">
        <f t="shared" si="1"/>
        <v>2.9701053841550911</v>
      </c>
      <c r="L5" s="41">
        <f t="shared" si="1"/>
        <v>2.6678048821129257</v>
      </c>
      <c r="M5" s="41">
        <f t="shared" si="1"/>
        <v>3.2183639265734119</v>
      </c>
      <c r="N5" s="41">
        <f t="shared" si="1"/>
        <v>2.9333808849262319</v>
      </c>
      <c r="O5" s="41">
        <f t="shared" si="1"/>
        <v>2.2916536020596596</v>
      </c>
      <c r="P5" s="41">
        <f t="shared" si="1"/>
        <v>1.9592052339294086</v>
      </c>
      <c r="Q5" s="41">
        <f t="shared" si="1"/>
        <v>2.3921158291079352</v>
      </c>
      <c r="R5" s="41">
        <f t="shared" si="1"/>
        <v>2.333226256207046</v>
      </c>
      <c r="S5" s="41">
        <f t="shared" si="1"/>
        <v>2.8134392576800602</v>
      </c>
      <c r="T5" s="41">
        <f t="shared" si="1"/>
        <v>2.8866691149398234</v>
      </c>
      <c r="U5" s="41">
        <f t="shared" si="1"/>
        <v>3.0167388826515746</v>
      </c>
      <c r="V5" s="41">
        <f t="shared" si="1"/>
        <v>3.0847537338804663</v>
      </c>
      <c r="W5" s="41">
        <f t="shared" si="1"/>
        <v>3.4826030452221928</v>
      </c>
      <c r="X5" s="41">
        <f t="shared" si="1"/>
        <v>3.3302966963514802</v>
      </c>
      <c r="Y5" s="41">
        <f t="shared" si="1"/>
        <v>2.5676520272656593</v>
      </c>
      <c r="Z5" s="41">
        <f t="shared" si="1"/>
        <v>2.489203360045996</v>
      </c>
      <c r="AA5" s="41">
        <f t="shared" si="1"/>
        <v>2.7836746786389983</v>
      </c>
      <c r="AB5" s="41">
        <f t="shared" si="1"/>
        <v>2.5707328179854021</v>
      </c>
      <c r="AC5" s="41">
        <f t="shared" si="1"/>
        <v>2.8006898893960264</v>
      </c>
      <c r="AD5" s="41">
        <f t="shared" si="1"/>
        <v>3.1679418217257052</v>
      </c>
      <c r="AE5" s="41">
        <f t="shared" si="1"/>
        <v>2.8134938235650759</v>
      </c>
      <c r="AF5" s="41">
        <f t="shared" si="1"/>
        <v>3.1846262349418888</v>
      </c>
      <c r="AG5" s="41">
        <f t="shared" si="1"/>
        <v>3.3806309778264887</v>
      </c>
      <c r="AH5" s="42">
        <f t="shared" si="1"/>
        <v>2.7816374411644804</v>
      </c>
    </row>
    <row r="6" spans="1:34" s="43" customFormat="1" ht="18.75" customHeight="1" thickBot="1" x14ac:dyDescent="0.4">
      <c r="A6" s="59" t="s">
        <v>39</v>
      </c>
      <c r="B6" s="60">
        <f>SUM(B7:B8)</f>
        <v>0.663457360480039</v>
      </c>
      <c r="C6" s="60">
        <f t="shared" ref="C6:AH6" si="2">SUM(C7:C8)</f>
        <v>1.3544363892080069</v>
      </c>
      <c r="D6" s="60">
        <f t="shared" si="2"/>
        <v>2.1645958120982689</v>
      </c>
      <c r="E6" s="60">
        <f t="shared" si="2"/>
        <v>1.9945050049133868</v>
      </c>
      <c r="F6" s="60">
        <f t="shared" si="2"/>
        <v>2.1182424293446052</v>
      </c>
      <c r="G6" s="60">
        <f t="shared" si="2"/>
        <v>1.9805326184538288</v>
      </c>
      <c r="H6" s="60">
        <f t="shared" si="2"/>
        <v>3.4427404580373167</v>
      </c>
      <c r="I6" s="60">
        <f t="shared" si="2"/>
        <v>3.35907990553561</v>
      </c>
      <c r="J6" s="60">
        <f t="shared" si="2"/>
        <v>3.2804723191088359</v>
      </c>
      <c r="K6" s="60">
        <f t="shared" si="2"/>
        <v>2.9672394017750912</v>
      </c>
      <c r="L6" s="60">
        <f t="shared" si="2"/>
        <v>2.6652315052229256</v>
      </c>
      <c r="M6" s="60">
        <f t="shared" si="2"/>
        <v>3.2152618202534118</v>
      </c>
      <c r="N6" s="60">
        <f t="shared" si="2"/>
        <v>2.9305637750662323</v>
      </c>
      <c r="O6" s="60">
        <f t="shared" si="2"/>
        <v>2.2894461647396591</v>
      </c>
      <c r="P6" s="60">
        <f t="shared" si="2"/>
        <v>1.9573213862294085</v>
      </c>
      <c r="Q6" s="60">
        <f t="shared" si="2"/>
        <v>2.3898146164379348</v>
      </c>
      <c r="R6" s="60">
        <f t="shared" si="2"/>
        <v>2.3309835823370459</v>
      </c>
      <c r="S6" s="60">
        <f t="shared" si="2"/>
        <v>2.8107301657800603</v>
      </c>
      <c r="T6" s="60">
        <f t="shared" si="2"/>
        <v>2.8838876699098233</v>
      </c>
      <c r="U6" s="60">
        <f t="shared" si="2"/>
        <v>3.0138504924915748</v>
      </c>
      <c r="V6" s="60">
        <f t="shared" si="2"/>
        <v>3.0818022722504663</v>
      </c>
      <c r="W6" s="60">
        <f t="shared" si="2"/>
        <v>3.4792744283621926</v>
      </c>
      <c r="X6" s="60">
        <f t="shared" si="2"/>
        <v>3.3271049705614799</v>
      </c>
      <c r="Y6" s="60">
        <f t="shared" si="2"/>
        <v>2.5651514846156598</v>
      </c>
      <c r="Z6" s="60">
        <f t="shared" si="2"/>
        <v>2.486731210935996</v>
      </c>
      <c r="AA6" s="60">
        <f t="shared" si="2"/>
        <v>2.7808810859189981</v>
      </c>
      <c r="AB6" s="60">
        <f t="shared" si="2"/>
        <v>2.5682418775354021</v>
      </c>
      <c r="AC6" s="60">
        <f t="shared" si="2"/>
        <v>2.7979446296060262</v>
      </c>
      <c r="AD6" s="60">
        <f t="shared" si="2"/>
        <v>3.164812362985705</v>
      </c>
      <c r="AE6" s="60">
        <f t="shared" si="2"/>
        <v>2.8107998373750762</v>
      </c>
      <c r="AF6" s="60">
        <f t="shared" si="2"/>
        <v>3.1815877906718888</v>
      </c>
      <c r="AG6" s="60">
        <f t="shared" si="2"/>
        <v>3.377394453476489</v>
      </c>
      <c r="AH6" s="60">
        <f t="shared" si="2"/>
        <v>2.7788923305944806</v>
      </c>
    </row>
    <row r="7" spans="1:34" s="37" customFormat="1" ht="15" customHeight="1" x14ac:dyDescent="0.25">
      <c r="A7" s="44" t="s">
        <v>36</v>
      </c>
      <c r="B7" s="35">
        <v>0.16838697666217903</v>
      </c>
      <c r="C7" s="35">
        <v>8.2676183462111669E-2</v>
      </c>
      <c r="D7" s="35">
        <v>8.3543293394388443E-2</v>
      </c>
      <c r="E7" s="35">
        <v>3.611249969126841E-2</v>
      </c>
      <c r="F7" s="35">
        <v>5.1499372321706607E-2</v>
      </c>
      <c r="G7" s="35">
        <v>4.0093544741655336E-2</v>
      </c>
      <c r="H7" s="35">
        <v>5.9027213940848991E-2</v>
      </c>
      <c r="I7" s="35">
        <v>3.1066954705709995E-2</v>
      </c>
      <c r="J7" s="35">
        <v>2.0045582679160501E-2</v>
      </c>
      <c r="K7" s="35">
        <v>1.85662038836505E-2</v>
      </c>
      <c r="L7" s="35">
        <v>1.7048868790338002E-2</v>
      </c>
      <c r="M7" s="35">
        <v>1.8591764791445999E-2</v>
      </c>
      <c r="N7" s="35">
        <v>1.3589161413827999E-2</v>
      </c>
      <c r="O7" s="35">
        <v>1.2624704722129501E-2</v>
      </c>
      <c r="P7" s="35">
        <v>9.7208462401050001E-3</v>
      </c>
      <c r="Q7" s="35">
        <v>1.1877680774074501E-2</v>
      </c>
      <c r="R7" s="35">
        <v>1.0736021347127998E-2</v>
      </c>
      <c r="S7" s="35">
        <v>1.5223775966437501E-2</v>
      </c>
      <c r="T7" s="35">
        <v>1.6411973115037497E-2</v>
      </c>
      <c r="U7" s="35">
        <v>9.7929448695540013E-3</v>
      </c>
      <c r="V7" s="35">
        <v>9.7235600237159988E-3</v>
      </c>
      <c r="W7" s="35">
        <v>9.7881040663560012E-3</v>
      </c>
      <c r="X7" s="35">
        <v>1.2457586993544002E-2</v>
      </c>
      <c r="Y7" s="35">
        <v>2.5966141699575004E-2</v>
      </c>
      <c r="Z7" s="35">
        <v>4.4661763723269007E-2</v>
      </c>
      <c r="AA7" s="35">
        <v>6.1106459063306313E-2</v>
      </c>
      <c r="AB7" s="35">
        <v>1.816213839033724E-2</v>
      </c>
      <c r="AC7" s="35">
        <v>3.3568445223902926E-2</v>
      </c>
      <c r="AD7" s="35">
        <v>4.8425571831252685E-2</v>
      </c>
      <c r="AE7" s="35">
        <v>5.7843715204252827E-3</v>
      </c>
      <c r="AF7" s="35">
        <v>2.1500863162870107E-3</v>
      </c>
      <c r="AG7" s="35">
        <v>7.0433862085264153E-3</v>
      </c>
      <c r="AH7" s="36">
        <v>4.1074062731827718E-2</v>
      </c>
    </row>
    <row r="8" spans="1:34" s="37" customFormat="1" ht="15" customHeight="1" thickBot="1" x14ac:dyDescent="0.3">
      <c r="A8" s="45" t="s">
        <v>37</v>
      </c>
      <c r="B8" s="41">
        <v>0.49507038381786</v>
      </c>
      <c r="C8" s="41">
        <v>1.2717602057458952</v>
      </c>
      <c r="D8" s="41">
        <v>2.0810525187038804</v>
      </c>
      <c r="E8" s="41">
        <v>1.9583925052221183</v>
      </c>
      <c r="F8" s="41">
        <v>2.0667430570228986</v>
      </c>
      <c r="G8" s="41">
        <v>1.9404390737121735</v>
      </c>
      <c r="H8" s="41">
        <v>3.3837132440964677</v>
      </c>
      <c r="I8" s="41">
        <v>3.3280129508298999</v>
      </c>
      <c r="J8" s="41">
        <v>3.2604267364296753</v>
      </c>
      <c r="K8" s="41">
        <v>2.9486731978914404</v>
      </c>
      <c r="L8" s="41">
        <v>2.6481826364325878</v>
      </c>
      <c r="M8" s="41">
        <v>3.1966700554619658</v>
      </c>
      <c r="N8" s="41">
        <v>2.9169746136524042</v>
      </c>
      <c r="O8" s="41">
        <v>2.2768214600175298</v>
      </c>
      <c r="P8" s="41">
        <v>1.9476005399893035</v>
      </c>
      <c r="Q8" s="41">
        <v>2.3779369356638602</v>
      </c>
      <c r="R8" s="41">
        <v>2.3202475609899178</v>
      </c>
      <c r="S8" s="41">
        <v>2.7955063898136228</v>
      </c>
      <c r="T8" s="41">
        <v>2.8674756967947856</v>
      </c>
      <c r="U8" s="41">
        <v>3.0040575476220206</v>
      </c>
      <c r="V8" s="41">
        <v>3.0720787122267503</v>
      </c>
      <c r="W8" s="41">
        <v>3.4694863242958367</v>
      </c>
      <c r="X8" s="41">
        <v>3.314647383567936</v>
      </c>
      <c r="Y8" s="41">
        <v>2.5391853429160847</v>
      </c>
      <c r="Z8" s="41">
        <v>2.4420694472127269</v>
      </c>
      <c r="AA8" s="41">
        <v>2.7197746268556919</v>
      </c>
      <c r="AB8" s="41">
        <v>2.5500797391450649</v>
      </c>
      <c r="AC8" s="41">
        <v>2.7643761843821233</v>
      </c>
      <c r="AD8" s="41">
        <v>3.1163867911544525</v>
      </c>
      <c r="AE8" s="41">
        <v>2.8050154658546509</v>
      </c>
      <c r="AF8" s="41">
        <v>3.1794377043556019</v>
      </c>
      <c r="AG8" s="41">
        <v>3.3703510672679626</v>
      </c>
      <c r="AH8" s="42">
        <v>2.7378182678626528</v>
      </c>
    </row>
    <row r="9" spans="1:34" s="43" customFormat="1" ht="18.75" customHeight="1" thickBot="1" x14ac:dyDescent="0.4">
      <c r="A9" s="59" t="s">
        <v>40</v>
      </c>
      <c r="B9" s="60">
        <f>SUM(B10:B11)</f>
        <v>4.3754172E-4</v>
      </c>
      <c r="C9" s="60">
        <f t="shared" ref="C9:AH9" si="3">SUM(C10:C11)</f>
        <v>7.3150727999999991E-4</v>
      </c>
      <c r="D9" s="60">
        <f t="shared" si="3"/>
        <v>1.1383635199999997E-3</v>
      </c>
      <c r="E9" s="60">
        <f t="shared" si="3"/>
        <v>1.0229388399999998E-3</v>
      </c>
      <c r="F9" s="60">
        <f t="shared" si="3"/>
        <v>1.094968E-3</v>
      </c>
      <c r="G9" s="60">
        <f t="shared" si="3"/>
        <v>1.0181754800000001E-3</v>
      </c>
      <c r="H9" s="60">
        <f t="shared" si="3"/>
        <v>1.7639630399999997E-3</v>
      </c>
      <c r="I9" s="60">
        <f t="shared" si="3"/>
        <v>1.7041751999999999E-3</v>
      </c>
      <c r="J9" s="60">
        <f t="shared" si="3"/>
        <v>1.6596176799999998E-3</v>
      </c>
      <c r="K9" s="60">
        <f t="shared" si="3"/>
        <v>1.5000610799999999E-3</v>
      </c>
      <c r="L9" s="60">
        <f t="shared" si="3"/>
        <v>1.3467952399999999E-3</v>
      </c>
      <c r="M9" s="60">
        <f t="shared" si="3"/>
        <v>1.6246465200000001E-3</v>
      </c>
      <c r="N9" s="60">
        <f t="shared" si="3"/>
        <v>1.4773281599999998E-3</v>
      </c>
      <c r="O9" s="60">
        <f t="shared" si="3"/>
        <v>1.1564473199999997E-3</v>
      </c>
      <c r="P9" s="60">
        <f t="shared" si="3"/>
        <v>9.8754880000000004E-4</v>
      </c>
      <c r="Q9" s="60">
        <f t="shared" si="3"/>
        <v>1.20633072E-3</v>
      </c>
      <c r="R9" s="60">
        <f t="shared" si="3"/>
        <v>1.17612572E-3</v>
      </c>
      <c r="S9" s="60">
        <f t="shared" si="3"/>
        <v>1.4193634E-3</v>
      </c>
      <c r="T9" s="60">
        <f t="shared" si="3"/>
        <v>1.4568080799999999E-3</v>
      </c>
      <c r="U9" s="60">
        <f t="shared" si="3"/>
        <v>1.5171105599999998E-3</v>
      </c>
      <c r="V9" s="60">
        <f t="shared" si="3"/>
        <v>1.5504092799999997E-3</v>
      </c>
      <c r="W9" s="60">
        <f t="shared" si="3"/>
        <v>1.7492221599999999E-3</v>
      </c>
      <c r="X9" s="60">
        <f t="shared" si="3"/>
        <v>1.67546204E-3</v>
      </c>
      <c r="Y9" s="60">
        <f t="shared" si="3"/>
        <v>1.3030261999999997E-3</v>
      </c>
      <c r="Z9" s="60">
        <f t="shared" si="3"/>
        <v>1.27696996E-3</v>
      </c>
      <c r="AA9" s="60">
        <f t="shared" si="3"/>
        <v>1.4366867199999999E-3</v>
      </c>
      <c r="AB9" s="60">
        <f t="shared" si="3"/>
        <v>1.3025824E-3</v>
      </c>
      <c r="AC9" s="60">
        <f t="shared" si="3"/>
        <v>1.4275234399999997E-3</v>
      </c>
      <c r="AD9" s="60">
        <f t="shared" si="3"/>
        <v>1.6212960399999996E-3</v>
      </c>
      <c r="AE9" s="60">
        <f t="shared" si="3"/>
        <v>1.41698564E-3</v>
      </c>
      <c r="AF9" s="60">
        <f t="shared" si="3"/>
        <v>1.6007583199999999E-3</v>
      </c>
      <c r="AG9" s="60">
        <f t="shared" si="3"/>
        <v>1.7022935999999999E-3</v>
      </c>
      <c r="AH9" s="60">
        <f t="shared" si="3"/>
        <v>1.4230017199999999E-3</v>
      </c>
    </row>
    <row r="10" spans="1:34" s="37" customFormat="1" ht="15" customHeight="1" x14ac:dyDescent="0.25">
      <c r="A10" s="44" t="s">
        <v>36</v>
      </c>
      <c r="B10" s="35">
        <v>1.8912431999999998E-4</v>
      </c>
      <c r="C10" s="35">
        <v>9.321368000000001E-5</v>
      </c>
      <c r="D10" s="35">
        <v>9.3887919999999987E-5</v>
      </c>
      <c r="E10" s="35">
        <v>4.0707239999999985E-5</v>
      </c>
      <c r="F10" s="35">
        <v>5.8153199999999991E-5</v>
      </c>
      <c r="G10" s="35">
        <v>4.517408000000001E-5</v>
      </c>
      <c r="H10" s="35">
        <v>6.7255439999999996E-5</v>
      </c>
      <c r="I10" s="35">
        <v>3.5397599999999995E-5</v>
      </c>
      <c r="J10" s="35">
        <v>2.2839879999999997E-5</v>
      </c>
      <c r="K10" s="35">
        <v>2.1154279999999997E-5</v>
      </c>
      <c r="L10" s="35">
        <v>1.9215839999999999E-5</v>
      </c>
      <c r="M10" s="35">
        <v>2.0985719999999996E-5</v>
      </c>
      <c r="N10" s="35">
        <v>1.5338959999999997E-5</v>
      </c>
      <c r="O10" s="35">
        <v>1.4243319999999999E-5</v>
      </c>
      <c r="P10" s="35">
        <v>1.0956400000000001E-5</v>
      </c>
      <c r="Q10" s="35">
        <v>1.3400519999999998E-5</v>
      </c>
      <c r="R10" s="35">
        <v>1.2136320000000001E-5</v>
      </c>
      <c r="S10" s="35">
        <v>1.7277399999999995E-5</v>
      </c>
      <c r="T10" s="35">
        <v>1.8625879999999996E-5</v>
      </c>
      <c r="U10" s="35">
        <v>1.1124959999999998E-5</v>
      </c>
      <c r="V10" s="35">
        <v>1.1040679999999998E-5</v>
      </c>
      <c r="W10" s="35">
        <v>1.1124959999999998E-5</v>
      </c>
      <c r="X10" s="35">
        <v>1.4159040000000001E-5</v>
      </c>
      <c r="Y10" s="35">
        <v>2.9498000000000008E-5</v>
      </c>
      <c r="Z10" s="35">
        <v>5.0736559999999995E-5</v>
      </c>
      <c r="AA10" s="35">
        <v>6.9446719999999995E-5</v>
      </c>
      <c r="AB10" s="35">
        <v>2.0648600000000001E-5</v>
      </c>
      <c r="AC10" s="35">
        <v>3.8178839999999997E-5</v>
      </c>
      <c r="AD10" s="35">
        <v>5.503484E-5</v>
      </c>
      <c r="AE10" s="35">
        <v>6.5738399999999999E-6</v>
      </c>
      <c r="AF10" s="35">
        <v>2.4441200000000002E-6</v>
      </c>
      <c r="AG10" s="35">
        <v>8.0065999999999989E-6</v>
      </c>
      <c r="AH10" s="36">
        <v>4.6691119999999992E-5</v>
      </c>
    </row>
    <row r="11" spans="1:34" s="37" customFormat="1" ht="15" customHeight="1" thickBot="1" x14ac:dyDescent="0.3">
      <c r="A11" s="45" t="s">
        <v>37</v>
      </c>
      <c r="B11" s="41">
        <v>2.4841739999999999E-4</v>
      </c>
      <c r="C11" s="41">
        <v>6.3829359999999994E-4</v>
      </c>
      <c r="D11" s="41">
        <v>1.0444755999999998E-3</v>
      </c>
      <c r="E11" s="41">
        <v>9.8223159999999985E-4</v>
      </c>
      <c r="F11" s="41">
        <v>1.0368147999999999E-3</v>
      </c>
      <c r="G11" s="41">
        <v>9.7300140000000006E-4</v>
      </c>
      <c r="H11" s="41">
        <v>1.6967075999999998E-3</v>
      </c>
      <c r="I11" s="41">
        <v>1.6687776E-3</v>
      </c>
      <c r="J11" s="41">
        <v>1.6367777999999999E-3</v>
      </c>
      <c r="K11" s="41">
        <v>1.4789067999999999E-3</v>
      </c>
      <c r="L11" s="41">
        <v>1.3275793999999999E-3</v>
      </c>
      <c r="M11" s="41">
        <v>1.6036608000000001E-3</v>
      </c>
      <c r="N11" s="41">
        <v>1.4619891999999998E-3</v>
      </c>
      <c r="O11" s="41">
        <v>1.1422039999999997E-3</v>
      </c>
      <c r="P11" s="41">
        <v>9.765924E-4</v>
      </c>
      <c r="Q11" s="41">
        <v>1.1929301999999999E-3</v>
      </c>
      <c r="R11" s="41">
        <v>1.1639894E-3</v>
      </c>
      <c r="S11" s="41">
        <v>1.4020860000000001E-3</v>
      </c>
      <c r="T11" s="41">
        <v>1.4381821999999999E-3</v>
      </c>
      <c r="U11" s="41">
        <v>1.5059855999999998E-3</v>
      </c>
      <c r="V11" s="41">
        <v>1.5393685999999997E-3</v>
      </c>
      <c r="W11" s="41">
        <v>1.7380971999999999E-3</v>
      </c>
      <c r="X11" s="41">
        <v>1.661303E-3</v>
      </c>
      <c r="Y11" s="41">
        <v>1.2735281999999998E-3</v>
      </c>
      <c r="Z11" s="41">
        <v>1.2262334000000001E-3</v>
      </c>
      <c r="AA11" s="41">
        <v>1.3672399999999998E-3</v>
      </c>
      <c r="AB11" s="41">
        <v>1.2819337999999999E-3</v>
      </c>
      <c r="AC11" s="41">
        <v>1.3893445999999998E-3</v>
      </c>
      <c r="AD11" s="41">
        <v>1.5662611999999996E-3</v>
      </c>
      <c r="AE11" s="41">
        <v>1.4104117999999999E-3</v>
      </c>
      <c r="AF11" s="41">
        <v>1.5983141999999998E-3</v>
      </c>
      <c r="AG11" s="41">
        <v>1.6942869999999998E-3</v>
      </c>
      <c r="AH11" s="42">
        <v>1.3763105999999999E-3</v>
      </c>
    </row>
    <row r="12" spans="1:34" s="43" customFormat="1" ht="18.75" customHeight="1" thickBot="1" x14ac:dyDescent="0.4">
      <c r="A12" s="59" t="s">
        <v>41</v>
      </c>
      <c r="B12" s="60">
        <f>SUM(B13:B14)</f>
        <v>5.7953114999999993E-4</v>
      </c>
      <c r="C12" s="60">
        <f t="shared" ref="C12:AH12" si="4">SUM(C13:C14)</f>
        <v>7.4815860000000006E-4</v>
      </c>
      <c r="D12" s="60">
        <f t="shared" si="4"/>
        <v>1.1136201000000001E-3</v>
      </c>
      <c r="E12" s="60">
        <f t="shared" si="4"/>
        <v>9.5748209999999999E-4</v>
      </c>
      <c r="F12" s="60">
        <f t="shared" si="4"/>
        <v>1.0393353000000001E-3</v>
      </c>
      <c r="G12" s="60">
        <f t="shared" si="4"/>
        <v>9.5763314999999999E-4</v>
      </c>
      <c r="H12" s="60">
        <f t="shared" si="4"/>
        <v>1.6481781E-3</v>
      </c>
      <c r="I12" s="60">
        <f t="shared" si="4"/>
        <v>1.5630336000000003E-3</v>
      </c>
      <c r="J12" s="60">
        <f t="shared" si="4"/>
        <v>1.51065105E-3</v>
      </c>
      <c r="K12" s="60">
        <f t="shared" si="4"/>
        <v>1.3659213000000001E-3</v>
      </c>
      <c r="L12" s="60">
        <f t="shared" si="4"/>
        <v>1.2265816500000002E-3</v>
      </c>
      <c r="M12" s="60">
        <f t="shared" si="4"/>
        <v>1.4774598000000002E-3</v>
      </c>
      <c r="N12" s="60">
        <f t="shared" si="4"/>
        <v>1.3397817E-3</v>
      </c>
      <c r="O12" s="60">
        <f t="shared" si="4"/>
        <v>1.0509900000000001E-3</v>
      </c>
      <c r="P12" s="60">
        <f t="shared" si="4"/>
        <v>8.962989E-4</v>
      </c>
      <c r="Q12" s="60">
        <f t="shared" si="4"/>
        <v>1.0948819500000001E-3</v>
      </c>
      <c r="R12" s="60">
        <f t="shared" si="4"/>
        <v>1.0665481500000001E-3</v>
      </c>
      <c r="S12" s="60">
        <f t="shared" si="4"/>
        <v>1.2897284999999999E-3</v>
      </c>
      <c r="T12" s="60">
        <f t="shared" si="4"/>
        <v>1.32463695E-3</v>
      </c>
      <c r="U12" s="60">
        <f t="shared" si="4"/>
        <v>1.3712796E-3</v>
      </c>
      <c r="V12" s="60">
        <f t="shared" si="4"/>
        <v>1.40105235E-3</v>
      </c>
      <c r="W12" s="60">
        <f t="shared" si="4"/>
        <v>1.5793947E-3</v>
      </c>
      <c r="X12" s="60">
        <f t="shared" si="4"/>
        <v>1.5162637499999999E-3</v>
      </c>
      <c r="Y12" s="60">
        <f t="shared" si="4"/>
        <v>1.19751645E-3</v>
      </c>
      <c r="Z12" s="60">
        <f t="shared" si="4"/>
        <v>1.1951791499999998E-3</v>
      </c>
      <c r="AA12" s="60">
        <f t="shared" si="4"/>
        <v>1.356906E-3</v>
      </c>
      <c r="AB12" s="60">
        <f t="shared" si="4"/>
        <v>1.1883580499999998E-3</v>
      </c>
      <c r="AC12" s="60">
        <f t="shared" si="4"/>
        <v>1.3177363499999998E-3</v>
      </c>
      <c r="AD12" s="60">
        <f t="shared" si="4"/>
        <v>1.5081627E-3</v>
      </c>
      <c r="AE12" s="60">
        <f t="shared" si="4"/>
        <v>1.2770005500000001E-3</v>
      </c>
      <c r="AF12" s="60">
        <f t="shared" si="4"/>
        <v>1.4376859500000001E-3</v>
      </c>
      <c r="AG12" s="60">
        <f t="shared" si="4"/>
        <v>1.5342307500000002E-3</v>
      </c>
      <c r="AH12" s="60">
        <f t="shared" si="4"/>
        <v>1.3221088500000001E-3</v>
      </c>
    </row>
    <row r="13" spans="1:34" s="37" customFormat="1" ht="15" customHeight="1" x14ac:dyDescent="0.25">
      <c r="A13" s="44" t="s">
        <v>36</v>
      </c>
      <c r="B13" s="35">
        <v>3.5679599999999994E-4</v>
      </c>
      <c r="C13" s="35">
        <v>1.7585399999999995E-4</v>
      </c>
      <c r="D13" s="35">
        <v>1.77126E-4</v>
      </c>
      <c r="E13" s="35">
        <v>7.6796999999999976E-5</v>
      </c>
      <c r="F13" s="35">
        <v>1.0970999999999999E-4</v>
      </c>
      <c r="G13" s="35">
        <v>8.5223999999999969E-5</v>
      </c>
      <c r="H13" s="35">
        <v>1.2688200000000001E-4</v>
      </c>
      <c r="I13" s="35">
        <v>6.6779999999999994E-5</v>
      </c>
      <c r="J13" s="35">
        <v>4.3089E-5</v>
      </c>
      <c r="K13" s="35">
        <v>3.9908999999999993E-5</v>
      </c>
      <c r="L13" s="35">
        <v>3.6251999999999998E-5</v>
      </c>
      <c r="M13" s="35">
        <v>3.9590999999999987E-5</v>
      </c>
      <c r="N13" s="35">
        <v>2.8938E-5</v>
      </c>
      <c r="O13" s="35">
        <v>2.6870999999999994E-5</v>
      </c>
      <c r="P13" s="35">
        <v>2.0670000000000004E-5</v>
      </c>
      <c r="Q13" s="35">
        <v>2.5280999999999991E-5</v>
      </c>
      <c r="R13" s="35">
        <v>2.2895999999999996E-5</v>
      </c>
      <c r="S13" s="35">
        <v>3.2594999999999995E-5</v>
      </c>
      <c r="T13" s="35">
        <v>3.5138999999999997E-5</v>
      </c>
      <c r="U13" s="35">
        <v>2.0987999999999996E-5</v>
      </c>
      <c r="V13" s="35">
        <v>2.0828999999999997E-5</v>
      </c>
      <c r="W13" s="35">
        <v>2.0987999999999996E-5</v>
      </c>
      <c r="X13" s="35">
        <v>2.6711999999999994E-5</v>
      </c>
      <c r="Y13" s="35">
        <v>5.5649999999999991E-5</v>
      </c>
      <c r="Z13" s="35">
        <v>9.5717999999999967E-5</v>
      </c>
      <c r="AA13" s="35">
        <v>1.3101599999999999E-4</v>
      </c>
      <c r="AB13" s="35">
        <v>3.8954999999999995E-5</v>
      </c>
      <c r="AC13" s="35">
        <v>7.2026999999999993E-5</v>
      </c>
      <c r="AD13" s="35">
        <v>1.0382699999999998E-4</v>
      </c>
      <c r="AE13" s="35">
        <v>1.2401999999999999E-5</v>
      </c>
      <c r="AF13" s="35">
        <v>4.6109999999999987E-6</v>
      </c>
      <c r="AG13" s="35">
        <v>1.5105E-5</v>
      </c>
      <c r="AH13" s="36">
        <v>8.808600000000001E-5</v>
      </c>
    </row>
    <row r="14" spans="1:34" s="37" customFormat="1" ht="15" customHeight="1" thickBot="1" x14ac:dyDescent="0.3">
      <c r="A14" s="45" t="s">
        <v>37</v>
      </c>
      <c r="B14" s="41">
        <v>2.2273515000000003E-4</v>
      </c>
      <c r="C14" s="41">
        <v>5.7230460000000014E-4</v>
      </c>
      <c r="D14" s="41">
        <v>9.364941000000001E-4</v>
      </c>
      <c r="E14" s="41">
        <v>8.8068510000000001E-4</v>
      </c>
      <c r="F14" s="41">
        <v>9.296253E-4</v>
      </c>
      <c r="G14" s="41">
        <v>8.7240915000000004E-4</v>
      </c>
      <c r="H14" s="41">
        <v>1.5212960999999999E-3</v>
      </c>
      <c r="I14" s="41">
        <v>1.4962536000000003E-3</v>
      </c>
      <c r="J14" s="41">
        <v>1.46756205E-3</v>
      </c>
      <c r="K14" s="41">
        <v>1.3260123E-3</v>
      </c>
      <c r="L14" s="41">
        <v>1.1903296500000002E-3</v>
      </c>
      <c r="M14" s="41">
        <v>1.4378688000000002E-3</v>
      </c>
      <c r="N14" s="41">
        <v>1.3108436999999999E-3</v>
      </c>
      <c r="O14" s="41">
        <v>1.0241190000000002E-3</v>
      </c>
      <c r="P14" s="41">
        <v>8.7562890000000002E-4</v>
      </c>
      <c r="Q14" s="41">
        <v>1.0696009500000001E-3</v>
      </c>
      <c r="R14" s="41">
        <v>1.0436521500000002E-3</v>
      </c>
      <c r="S14" s="41">
        <v>1.2571334999999999E-3</v>
      </c>
      <c r="T14" s="41">
        <v>1.28949795E-3</v>
      </c>
      <c r="U14" s="41">
        <v>1.3502916E-3</v>
      </c>
      <c r="V14" s="41">
        <v>1.38022335E-3</v>
      </c>
      <c r="W14" s="41">
        <v>1.5584067E-3</v>
      </c>
      <c r="X14" s="41">
        <v>1.48955175E-3</v>
      </c>
      <c r="Y14" s="41">
        <v>1.14186645E-3</v>
      </c>
      <c r="Z14" s="41">
        <v>1.0994611499999998E-3</v>
      </c>
      <c r="AA14" s="41">
        <v>1.2258899999999999E-3</v>
      </c>
      <c r="AB14" s="41">
        <v>1.1494030499999998E-3</v>
      </c>
      <c r="AC14" s="41">
        <v>1.2457093499999999E-3</v>
      </c>
      <c r="AD14" s="41">
        <v>1.4043357000000001E-3</v>
      </c>
      <c r="AE14" s="41">
        <v>1.2645985500000002E-3</v>
      </c>
      <c r="AF14" s="41">
        <v>1.43307495E-3</v>
      </c>
      <c r="AG14" s="41">
        <v>1.5191257500000001E-3</v>
      </c>
      <c r="AH14" s="42">
        <v>1.2340228500000001E-3</v>
      </c>
    </row>
    <row r="15" spans="1:34" s="37" customFormat="1" ht="15" customHeight="1" x14ac:dyDescent="0.25"/>
    <row r="16" spans="1:34" s="32" customFormat="1" ht="24" x14ac:dyDescent="0.45">
      <c r="A16" s="55" t="s">
        <v>7</v>
      </c>
      <c r="B16" s="61" t="s">
        <v>1</v>
      </c>
      <c r="C16" s="61"/>
      <c r="D16" s="61"/>
      <c r="E16" s="61"/>
      <c r="F16" s="61"/>
      <c r="G16" s="61"/>
      <c r="H16" s="61"/>
      <c r="I16" s="61"/>
      <c r="J16" s="61"/>
      <c r="K16" s="56"/>
      <c r="L16" s="56"/>
      <c r="M16" s="56"/>
      <c r="N16" s="56"/>
      <c r="O16" s="56"/>
      <c r="P16" s="56"/>
      <c r="Q16" s="56"/>
      <c r="R16" s="56"/>
      <c r="S16" s="56"/>
      <c r="T16" s="56"/>
      <c r="U16" s="56"/>
      <c r="V16" s="56"/>
      <c r="W16" s="56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</row>
    <row r="17" spans="1:34" s="33" customFormat="1" ht="19.5" thickBot="1" x14ac:dyDescent="0.35">
      <c r="A17" s="57"/>
      <c r="B17" s="58">
        <v>1990</v>
      </c>
      <c r="C17" s="58">
        <v>1991</v>
      </c>
      <c r="D17" s="58">
        <v>1992</v>
      </c>
      <c r="E17" s="58">
        <v>1993</v>
      </c>
      <c r="F17" s="58">
        <v>1994</v>
      </c>
      <c r="G17" s="58">
        <v>1995</v>
      </c>
      <c r="H17" s="58">
        <v>1996</v>
      </c>
      <c r="I17" s="58">
        <v>1997</v>
      </c>
      <c r="J17" s="58">
        <v>1998</v>
      </c>
      <c r="K17" s="58">
        <v>1999</v>
      </c>
      <c r="L17" s="58">
        <v>2000</v>
      </c>
      <c r="M17" s="58">
        <v>2001</v>
      </c>
      <c r="N17" s="58">
        <v>2002</v>
      </c>
      <c r="O17" s="58">
        <v>2003</v>
      </c>
      <c r="P17" s="58">
        <v>2004</v>
      </c>
      <c r="Q17" s="58">
        <v>2005</v>
      </c>
      <c r="R17" s="58">
        <v>2006</v>
      </c>
      <c r="S17" s="58">
        <v>2007</v>
      </c>
      <c r="T17" s="58">
        <v>2008</v>
      </c>
      <c r="U17" s="58">
        <v>2009</v>
      </c>
      <c r="V17" s="58">
        <v>2010</v>
      </c>
      <c r="W17" s="58">
        <v>2011</v>
      </c>
      <c r="X17" s="58">
        <v>2012</v>
      </c>
      <c r="Y17" s="58">
        <v>2013</v>
      </c>
      <c r="Z17" s="58">
        <v>2014</v>
      </c>
      <c r="AA17" s="58">
        <v>2015</v>
      </c>
      <c r="AB17" s="58">
        <v>2016</v>
      </c>
      <c r="AC17" s="58">
        <v>2017</v>
      </c>
      <c r="AD17" s="58">
        <v>2018</v>
      </c>
      <c r="AE17" s="58">
        <v>2019</v>
      </c>
      <c r="AF17" s="58">
        <v>2020</v>
      </c>
      <c r="AG17" s="58">
        <v>2021</v>
      </c>
      <c r="AH17" s="58">
        <v>2022</v>
      </c>
    </row>
    <row r="18" spans="1:34" s="37" customFormat="1" x14ac:dyDescent="0.25">
      <c r="A18" s="34" t="s">
        <v>42</v>
      </c>
      <c r="B18" s="46"/>
      <c r="C18" s="46"/>
      <c r="D18" s="46"/>
      <c r="E18" s="46"/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46"/>
      <c r="Q18" s="46"/>
      <c r="R18" s="46"/>
      <c r="S18" s="46"/>
      <c r="T18" s="46"/>
      <c r="U18" s="46"/>
      <c r="V18" s="46">
        <v>0.6527808575916425</v>
      </c>
      <c r="W18" s="46">
        <v>0.605715421570304</v>
      </c>
      <c r="X18" s="46">
        <v>0.52095067954747609</v>
      </c>
      <c r="Y18" s="47">
        <v>0.61529558492042202</v>
      </c>
      <c r="Z18" s="47">
        <v>0.58733357286476862</v>
      </c>
      <c r="AA18" s="47">
        <v>0.64055253997834738</v>
      </c>
      <c r="AB18" s="47">
        <v>0.67175937827868837</v>
      </c>
      <c r="AC18" s="46">
        <v>0.58241745489586916</v>
      </c>
      <c r="AD18" s="46">
        <v>0.5527212484186137</v>
      </c>
      <c r="AE18" s="46">
        <v>0.38515886843352742</v>
      </c>
      <c r="AF18" s="46">
        <v>0.51359929666579762</v>
      </c>
      <c r="AG18" s="46">
        <v>0.54305024794462353</v>
      </c>
      <c r="AH18" s="48">
        <v>0.28249465445389205</v>
      </c>
    </row>
    <row r="19" spans="1:34" s="37" customFormat="1" x14ac:dyDescent="0.25">
      <c r="A19" s="38" t="s">
        <v>43</v>
      </c>
      <c r="B19" s="49">
        <v>2.8152270210675825</v>
      </c>
      <c r="C19" s="49">
        <v>2.9946629387603831</v>
      </c>
      <c r="D19" s="49">
        <v>2.9898653371282768</v>
      </c>
      <c r="E19" s="49">
        <v>3.0627888819362843</v>
      </c>
      <c r="F19" s="49">
        <v>3.0736177541916083</v>
      </c>
      <c r="G19" s="49">
        <v>3.103362884310664</v>
      </c>
      <c r="H19" s="49">
        <v>3.0888330050820012</v>
      </c>
      <c r="I19" s="49">
        <v>3.1543545359433303</v>
      </c>
      <c r="J19" s="49">
        <v>3.2213838844604643</v>
      </c>
      <c r="K19" s="49">
        <v>3.3440654119100244</v>
      </c>
      <c r="L19" s="49">
        <v>3.4147957674004976</v>
      </c>
      <c r="M19" s="49">
        <v>3.4577000334247563</v>
      </c>
      <c r="N19" s="49">
        <v>3.5361065515265988</v>
      </c>
      <c r="O19" s="49">
        <v>3.6464513890650303</v>
      </c>
      <c r="P19" s="49">
        <v>3.688944432092252</v>
      </c>
      <c r="Q19" s="49">
        <v>3.7646094635471767</v>
      </c>
      <c r="R19" s="49">
        <v>3.5436939255494555</v>
      </c>
      <c r="S19" s="49">
        <v>3.5339907323105328</v>
      </c>
      <c r="T19" s="49">
        <v>3.4118666122850652</v>
      </c>
      <c r="U19" s="49">
        <v>3.2891357121690663</v>
      </c>
      <c r="V19" s="49">
        <v>2.6353897606781982</v>
      </c>
      <c r="W19" s="49">
        <v>2.297972235534778</v>
      </c>
      <c r="X19" s="49">
        <v>2.0925524201603292</v>
      </c>
      <c r="Y19" s="50">
        <v>2.0089499326635805</v>
      </c>
      <c r="Z19" s="50">
        <v>1.9936788983961367</v>
      </c>
      <c r="AA19" s="50">
        <v>2.0402706011473621</v>
      </c>
      <c r="AB19" s="50">
        <v>1.8113881418982938</v>
      </c>
      <c r="AC19" s="49">
        <v>1.8449924496386993</v>
      </c>
      <c r="AD19" s="49">
        <v>1.6616280910725427</v>
      </c>
      <c r="AE19" s="49">
        <v>1.4825721650007269</v>
      </c>
      <c r="AF19" s="49">
        <v>1.7301572635720139</v>
      </c>
      <c r="AG19" s="49">
        <v>1.9467108550723309</v>
      </c>
      <c r="AH19" s="51">
        <v>1.922541326227992</v>
      </c>
    </row>
    <row r="20" spans="1:34" s="37" customFormat="1" ht="15.75" thickBot="1" x14ac:dyDescent="0.3">
      <c r="A20" s="40" t="s">
        <v>38</v>
      </c>
      <c r="B20" s="52">
        <f>B19</f>
        <v>2.8152270210675825</v>
      </c>
      <c r="C20" s="52">
        <f t="shared" ref="C20:U20" si="5">C19</f>
        <v>2.9946629387603831</v>
      </c>
      <c r="D20" s="52">
        <f t="shared" si="5"/>
        <v>2.9898653371282768</v>
      </c>
      <c r="E20" s="52">
        <f t="shared" si="5"/>
        <v>3.0627888819362843</v>
      </c>
      <c r="F20" s="52">
        <f t="shared" si="5"/>
        <v>3.0736177541916083</v>
      </c>
      <c r="G20" s="52">
        <f t="shared" si="5"/>
        <v>3.103362884310664</v>
      </c>
      <c r="H20" s="52">
        <f t="shared" si="5"/>
        <v>3.0888330050820012</v>
      </c>
      <c r="I20" s="52">
        <f t="shared" si="5"/>
        <v>3.1543545359433303</v>
      </c>
      <c r="J20" s="52">
        <f t="shared" si="5"/>
        <v>3.2213838844604643</v>
      </c>
      <c r="K20" s="52">
        <f t="shared" si="5"/>
        <v>3.3440654119100244</v>
      </c>
      <c r="L20" s="52">
        <f t="shared" si="5"/>
        <v>3.4147957674004976</v>
      </c>
      <c r="M20" s="52">
        <f t="shared" si="5"/>
        <v>3.4577000334247563</v>
      </c>
      <c r="N20" s="52">
        <f t="shared" si="5"/>
        <v>3.5361065515265988</v>
      </c>
      <c r="O20" s="52">
        <f t="shared" si="5"/>
        <v>3.6464513890650303</v>
      </c>
      <c r="P20" s="52">
        <f t="shared" si="5"/>
        <v>3.688944432092252</v>
      </c>
      <c r="Q20" s="52">
        <f t="shared" si="5"/>
        <v>3.7646094635471767</v>
      </c>
      <c r="R20" s="52">
        <f t="shared" si="5"/>
        <v>3.5436939255494555</v>
      </c>
      <c r="S20" s="52">
        <f t="shared" si="5"/>
        <v>3.5339907323105328</v>
      </c>
      <c r="T20" s="52">
        <f t="shared" si="5"/>
        <v>3.4118666122850652</v>
      </c>
      <c r="U20" s="52">
        <f t="shared" si="5"/>
        <v>3.2891357121690663</v>
      </c>
      <c r="V20" s="52">
        <f>V18+V19</f>
        <v>3.2881706182698407</v>
      </c>
      <c r="W20" s="52">
        <f t="shared" ref="W20:AH20" si="6">W18+W19</f>
        <v>2.903687657105082</v>
      </c>
      <c r="X20" s="52">
        <f t="shared" si="6"/>
        <v>2.6135030997078053</v>
      </c>
      <c r="Y20" s="52">
        <f t="shared" si="6"/>
        <v>2.6242455175840025</v>
      </c>
      <c r="Z20" s="52">
        <f t="shared" si="6"/>
        <v>2.5810124712609053</v>
      </c>
      <c r="AA20" s="52">
        <f t="shared" si="6"/>
        <v>2.6808231411257095</v>
      </c>
      <c r="AB20" s="52">
        <f t="shared" si="6"/>
        <v>2.4831475201769821</v>
      </c>
      <c r="AC20" s="52">
        <f t="shared" si="6"/>
        <v>2.4274099045345685</v>
      </c>
      <c r="AD20" s="52">
        <f t="shared" si="6"/>
        <v>2.2143493394911564</v>
      </c>
      <c r="AE20" s="52">
        <f t="shared" si="6"/>
        <v>1.8677310334342543</v>
      </c>
      <c r="AF20" s="52">
        <f t="shared" si="6"/>
        <v>2.2437565602378116</v>
      </c>
      <c r="AG20" s="52">
        <f>AG18+AG19</f>
        <v>2.4897611030169546</v>
      </c>
      <c r="AH20" s="53">
        <f t="shared" si="6"/>
        <v>2.2050359806818842</v>
      </c>
    </row>
    <row r="79" ht="15" customHeight="1" x14ac:dyDescent="0.25"/>
  </sheetData>
  <sheetProtection algorithmName="SHA-512" hashValue="LD1PFNe5PR46kbRyaR+wYdscn9TScs2q3e6chBoAx7g2Nq9AusPYZmi3/nSvTki8DMQV9DzkF3L6mtOpVWmN7g==" saltValue="6sCpuR6VP5x4p6jrvNIwQQ==" spinCount="100000" sheet="1" objects="1" scenarios="1"/>
  <mergeCells count="2">
    <mergeCell ref="B1:H1"/>
    <mergeCell ref="B16:J16"/>
  </mergeCells>
  <pageMargins left="0.7" right="0.7" top="0.75" bottom="0.75" header="0.3" footer="0.3"/>
  <pageSetup orientation="portrait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 xmlns="67e46dd6-61de-430e-9910-6f2c4c72203d" xsi:nil="true"/>
    <Date_x002f_Time xmlns="67e46dd6-61de-430e-9910-6f2c4c72203d" xsi:nil="true"/>
    <lcf76f155ced4ddcb4097134ff3c332f xmlns="67e46dd6-61de-430e-9910-6f2c4c72203d">
      <Terms xmlns="http://schemas.microsoft.com/office/infopath/2007/PartnerControls"/>
    </lcf76f155ced4ddcb4097134ff3c332f>
    <TaxCatchAll xmlns="32b05061-78f1-4137-b883-781539654ad7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2032180F2844148A16CDEB3D204C2CE" ma:contentTypeVersion="18" ma:contentTypeDescription="Create a new document." ma:contentTypeScope="" ma:versionID="f9964d7a1c09a9460be18780a0feb74c">
  <xsd:schema xmlns:xsd="http://www.w3.org/2001/XMLSchema" xmlns:xs="http://www.w3.org/2001/XMLSchema" xmlns:p="http://schemas.microsoft.com/office/2006/metadata/properties" xmlns:ns2="67e46dd6-61de-430e-9910-6f2c4c72203d" xmlns:ns3="32b05061-78f1-4137-b883-781539654ad7" targetNamespace="http://schemas.microsoft.com/office/2006/metadata/properties" ma:root="true" ma:fieldsID="fa0aa9272048a59f060b0afc95116d30" ns2:_="" ns3:_="">
    <xsd:import namespace="67e46dd6-61de-430e-9910-6f2c4c72203d"/>
    <xsd:import namespace="32b05061-78f1-4137-b883-781539654ad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  <xsd:element ref="ns2:Date_x002f_Tim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Note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e46dd6-61de-430e-9910-6f2c4c72203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Date_x002f_Time" ma:index="18" nillable="true" ma:displayName="Date/Time" ma:format="DateTime" ma:internalName="Date_x002f_Time">
      <xsd:simpleType>
        <xsd:restriction base="dms:DateTime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b91372f1-af24-4813-95c0-48b2648473c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Notes" ma:index="23" nillable="true" ma:displayName="Notes" ma:format="Dropdown" ma:internalName="Notes">
      <xsd:simpleType>
        <xsd:restriction base="dms:Text">
          <xsd:maxLength value="255"/>
        </xsd:restriction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b05061-78f1-4137-b883-781539654ad7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3496eff4-4913-444e-9668-b400473e6d79}" ma:internalName="TaxCatchAll" ma:showField="CatchAllData" ma:web="32b05061-78f1-4137-b883-781539654ad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BD514D4-3EFB-4782-8F47-618949E42278}">
  <ds:schemaRefs>
    <ds:schemaRef ds:uri="http://schemas.microsoft.com/office/2006/metadata/properties"/>
    <ds:schemaRef ds:uri="http://schemas.microsoft.com/office/infopath/2007/PartnerControls"/>
    <ds:schemaRef ds:uri="67e46dd6-61de-430e-9910-6f2c4c72203d"/>
    <ds:schemaRef ds:uri="32b05061-78f1-4137-b883-781539654ad7"/>
  </ds:schemaRefs>
</ds:datastoreItem>
</file>

<file path=customXml/itemProps2.xml><?xml version="1.0" encoding="utf-8"?>
<ds:datastoreItem xmlns:ds="http://schemas.openxmlformats.org/officeDocument/2006/customXml" ds:itemID="{08E790D8-388A-4B04-88FA-B68F316249D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953B2C8-2C4B-463F-8F34-409002D9FDD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7e46dd6-61de-430e-9910-6f2c4c72203d"/>
    <ds:schemaRef ds:uri="32b05061-78f1-4137-b883-781539654ad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 by Sector</vt:lpstr>
      <vt:lpstr>Summary by Gas</vt:lpstr>
      <vt:lpstr>Electricity Supplemental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Poccia, Joseph (DEM)</dc:creator>
  <cp:lastModifiedBy>Poccia, Joseph (DEM)</cp:lastModifiedBy>
  <dcterms:created xsi:type="dcterms:W3CDTF">2024-11-19T14:40:39Z</dcterms:created>
  <dcterms:modified xsi:type="dcterms:W3CDTF">2024-12-09T18:45:04Z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0x01010052032180F2844148A16CDEB3D204C2CE</vt:lpwstr>
  </property>
</Properties>
</file>