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135" windowHeight="13290" tabRatio="693" activeTab="0"/>
  </bookViews>
  <sheets>
    <sheet name="WQv" sheetId="1" r:id="rId1"/>
  </sheets>
  <definedNames>
    <definedName name="dropdown">'WQv'!$H$1:$I$2</definedName>
    <definedName name="_xlnm.Print_Area" localSheetId="0">'WQv'!$A$1:$E$56</definedName>
    <definedName name="yesno">#REF!</definedName>
  </definedNames>
  <calcPr fullCalcOnLoad="1"/>
</workbook>
</file>

<file path=xl/sharedStrings.xml><?xml version="1.0" encoding="utf-8"?>
<sst xmlns="http://schemas.openxmlformats.org/spreadsheetml/2006/main" count="64" uniqueCount="52">
  <si>
    <t>acres</t>
  </si>
  <si>
    <t>units</t>
  </si>
  <si>
    <t>value/calculation</t>
  </si>
  <si>
    <t>Project Name</t>
  </si>
  <si>
    <t>Date</t>
  </si>
  <si>
    <t>Redevelopment Criteria Guidance</t>
  </si>
  <si>
    <t>Total Impervious Area (pre-construction)                                                       TIA=</t>
  </si>
  <si>
    <t>Step 3 - Redevelopment Applicability</t>
  </si>
  <si>
    <t>Step 2 - Site Information</t>
  </si>
  <si>
    <t>Total Pre-Construction Impervious Surface to this Waterbody ID</t>
  </si>
  <si>
    <t>Total Post-Construction Impervious to this Waterbody ID</t>
  </si>
  <si>
    <t>Water Quality Goals "Stormwater Compensation Method"</t>
  </si>
  <si>
    <t>Application Guidance</t>
  </si>
  <si>
    <t xml:space="preserve">Step 1 - Determine which office in OWR you are applying to: </t>
  </si>
  <si>
    <t>Is this Waterbody Impaired/TMDL for any Phosphorus, Metals or Bacteria?</t>
  </si>
  <si>
    <t>Is this Waterbody Impaired for Nitrogen?</t>
  </si>
  <si>
    <t>YES</t>
  </si>
  <si>
    <t>NO</t>
  </si>
  <si>
    <t>I am proposing this number of BMP's</t>
  </si>
  <si>
    <t>No Impairement or TMDL - New Development</t>
  </si>
  <si>
    <t>No Impairment or TMDL - Redevelopment</t>
  </si>
  <si>
    <t>Nitrogen Impairment - New Development</t>
  </si>
  <si>
    <t>Nitrogen Impairment - Redevelopment</t>
  </si>
  <si>
    <t>Applicable Condition</t>
  </si>
  <si>
    <t>Water Quality Volume Calculation WorkSheet</t>
  </si>
  <si>
    <t>Net Increased Impervious (NII)</t>
  </si>
  <si>
    <t>Only Phosphorus, Metals or Bacteria Impairment - New Development</t>
  </si>
  <si>
    <t>Only Phosphorus, Metals or Bacteria Impairment - Redevelopment</t>
  </si>
  <si>
    <t xml:space="preserve">I am proposing to infiltrate this percentage WQv to this WBID </t>
  </si>
  <si>
    <t>DI must be &lt;= Pre-Construction Imperv</t>
  </si>
  <si>
    <t>Conservation Land within the TSA                                                                               CL=</t>
  </si>
  <si>
    <t>%</t>
  </si>
  <si>
    <t>#</t>
  </si>
  <si>
    <t>Step 5 - Pre-Post Construction Conditions to the Waterbody</t>
  </si>
  <si>
    <t>Name the sub-watersheds (design-points) contributing to this Waterbody ID</t>
  </si>
  <si>
    <t>Waterbody ID or RIVER ID from GIS Map Server</t>
  </si>
  <si>
    <t>Waterbody Name from GIS Map Server</t>
  </si>
  <si>
    <t>Total Disturbed Existing Impervious (DI)</t>
  </si>
  <si>
    <t>Total Site Area (total area of project parcels)                                                           TSA=</t>
  </si>
  <si>
    <t>Total Jurisdictional Wetlands and/or floodplain within the above TSA          JW1=</t>
  </si>
  <si>
    <t xml:space="preserve">          Site Size = (TSA)-(JW1-JW2)-CL                                                  SS=</t>
  </si>
  <si>
    <r>
      <t xml:space="preserve">% Impervious (if </t>
    </r>
    <r>
      <rPr>
        <sz val="11"/>
        <rFont val="Calibri"/>
        <family val="2"/>
      </rPr>
      <t>≥</t>
    </r>
    <r>
      <rPr>
        <sz val="11"/>
        <rFont val="Palatino Linotype"/>
        <family val="1"/>
      </rPr>
      <t>40% - redevelopment standard 3.2.6 applies)</t>
    </r>
  </si>
  <si>
    <t xml:space="preserve">REPEAT IF NECESSARY Steps 4, 5 and 6 for EACH Waterbody ID ( RIVER-ID as found in the GIS Map Server) </t>
  </si>
  <si>
    <t>Step 4 - Receiving waterbody information</t>
  </si>
  <si>
    <r>
      <t xml:space="preserve">This worksheet is designed to assist the project engineer with a determination of the required water quality treatment area.  The worksheet leads the designer through redevelopment applicability first and then receiving water requirements.  This tool is intended to compliment to the Redevelopment Criteria Guidance and the Water Quality Guidance and assist both the designer and the permit application reviewer towards consistent results.  Enter information into only the </t>
    </r>
    <r>
      <rPr>
        <i/>
        <sz val="12"/>
        <color indexed="51"/>
        <rFont val="Palatino Linotype"/>
        <family val="1"/>
      </rPr>
      <t xml:space="preserve">YELLOW </t>
    </r>
    <r>
      <rPr>
        <i/>
        <sz val="12"/>
        <rFont val="Palatino Linotype"/>
        <family val="1"/>
      </rPr>
      <t xml:space="preserve">Boxes.  </t>
    </r>
  </si>
  <si>
    <t>Existing impervious also within the Jurisdictonal Wetlands                            -JW2=</t>
  </si>
  <si>
    <t>Min Water Quality Treatment Area</t>
  </si>
  <si>
    <t>RESULTS - Select the Larger Number of the 2 numbers provided</t>
  </si>
  <si>
    <t>REQUIRED STORMWATER TREATMENT AREA</t>
  </si>
  <si>
    <t>Min Treatment w/o WQ consideration</t>
  </si>
  <si>
    <r>
      <t xml:space="preserve">Step 6 - Infiltration and BMP information - </t>
    </r>
    <r>
      <rPr>
        <sz val="10"/>
        <rFont val="Palatino Linotype"/>
        <family val="1"/>
      </rPr>
      <t>Note: Increasing infiltration will likely decrease stormwater treatment area for Metals, Bacteria and Phosporus</t>
    </r>
  </si>
  <si>
    <t>Version: 4/2015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</si>
</sst>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64">
    <font>
      <sz val="12"/>
      <name val="Arial"/>
      <family val="0"/>
    </font>
    <font>
      <sz val="11"/>
      <color indexed="8"/>
      <name val="Calibri"/>
      <family val="2"/>
    </font>
    <font>
      <sz val="8"/>
      <name val="Arial"/>
      <family val="0"/>
    </font>
    <font>
      <sz val="10"/>
      <name val="Arial"/>
      <family val="0"/>
    </font>
    <font>
      <sz val="10"/>
      <name val="Palatino Linotype"/>
      <family val="1"/>
    </font>
    <font>
      <sz val="12"/>
      <name val="Palatino Linotype"/>
      <family val="1"/>
    </font>
    <font>
      <sz val="11"/>
      <name val="Palatino Linotype"/>
      <family val="1"/>
    </font>
    <font>
      <i/>
      <sz val="12"/>
      <name val="Palatino Linotype"/>
      <family val="1"/>
    </font>
    <font>
      <b/>
      <sz val="11"/>
      <name val="Palatino Linotype"/>
      <family val="1"/>
    </font>
    <font>
      <u val="single"/>
      <sz val="12"/>
      <color indexed="12"/>
      <name val="Arial"/>
      <family val="0"/>
    </font>
    <font>
      <sz val="8"/>
      <name val="Palatino Linotype"/>
      <family val="1"/>
    </font>
    <font>
      <b/>
      <sz val="18"/>
      <name val="Palatino Linotype"/>
      <family val="1"/>
    </font>
    <font>
      <i/>
      <sz val="11"/>
      <name val="Palatino Linotype"/>
      <family val="1"/>
    </font>
    <font>
      <i/>
      <sz val="12"/>
      <name val="Arial"/>
      <family val="0"/>
    </font>
    <font>
      <sz val="11"/>
      <name val="Arial"/>
      <family val="0"/>
    </font>
    <font>
      <i/>
      <sz val="12"/>
      <color indexed="51"/>
      <name val="Palatino Linotype"/>
      <family val="1"/>
    </font>
    <font>
      <b/>
      <sz val="12"/>
      <name val="Palatino Linotype"/>
      <family val="1"/>
    </font>
    <font>
      <b/>
      <sz val="16"/>
      <name val="Palatino Linotype"/>
      <family val="1"/>
    </font>
    <font>
      <b/>
      <sz val="12"/>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Palatino Linotype"/>
      <family val="1"/>
    </font>
    <font>
      <sz val="11"/>
      <color indexed="9"/>
      <name val="Palatino Linotype"/>
      <family val="1"/>
    </font>
    <font>
      <b/>
      <sz val="10"/>
      <color indexed="9"/>
      <name val="Palatino Linotype"/>
      <family val="1"/>
    </font>
    <font>
      <sz val="11"/>
      <color indexed="8"/>
      <name val="Palatino Linotype"/>
      <family val="1"/>
    </font>
    <font>
      <u val="single"/>
      <sz val="12"/>
      <color indexed="20"/>
      <name val="Arial"/>
      <family val="2"/>
    </font>
    <font>
      <b/>
      <sz val="10"/>
      <name val="Palatino Linotype"/>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Palatino Linotype"/>
      <family val="1"/>
    </font>
    <font>
      <sz val="11"/>
      <color theme="0"/>
      <name val="Palatino Linotype"/>
      <family val="1"/>
    </font>
    <font>
      <b/>
      <sz val="10"/>
      <color theme="0"/>
      <name val="Palatino Linotype"/>
      <family val="1"/>
    </font>
    <font>
      <sz val="11"/>
      <color theme="1"/>
      <name val="Palatino Linotype"/>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8" tint="-0.24997000396251678"/>
        <bgColor indexed="64"/>
      </patternFill>
    </fill>
    <fill>
      <patternFill patternType="solid">
        <fgColor theme="0" tint="-0.1499900072813034"/>
        <bgColor indexed="64"/>
      </patternFill>
    </fill>
    <fill>
      <patternFill patternType="solid">
        <fgColor theme="3" tint="0.599990010261535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medium"/>
      <right style="medium"/>
      <top style="medium"/>
      <bottom style="medium"/>
    </border>
    <border>
      <left style="thin"/>
      <right/>
      <top/>
      <bottom/>
    </border>
    <border>
      <left style="thin"/>
      <right style="thin"/>
      <top style="thin"/>
      <bottom style="thin"/>
    </border>
    <border>
      <left/>
      <right/>
      <top style="medium"/>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medium"/>
    </border>
    <border>
      <left style="medium"/>
      <right style="thin"/>
      <top/>
      <bottom/>
    </border>
    <border>
      <left style="thin"/>
      <right style="medium"/>
      <top/>
      <bottom/>
    </border>
    <border>
      <left style="thin"/>
      <right style="medium"/>
      <top style="thin"/>
      <bottom style="thin"/>
    </border>
    <border>
      <left style="medium"/>
      <right style="thin"/>
      <top style="thin"/>
      <bottom style="medium"/>
    </border>
    <border>
      <left style="medium"/>
      <right style="thin"/>
      <top/>
      <bottom style="thin"/>
    </border>
    <border>
      <left style="medium"/>
      <right style="thin"/>
      <top style="medium"/>
      <bottom/>
    </border>
    <border>
      <left style="thin"/>
      <right style="medium"/>
      <top style="medium"/>
      <bottom/>
    </border>
    <border>
      <left style="medium"/>
      <right style="thin"/>
      <top style="double"/>
      <bottom/>
    </border>
    <border>
      <left style="thin"/>
      <right style="medium"/>
      <top style="double"/>
      <bottom/>
    </border>
    <border>
      <left style="thin"/>
      <right style="thin"/>
      <top style="medium"/>
      <bottom style="thin"/>
    </border>
    <border>
      <left style="thin"/>
      <right style="thin"/>
      <top/>
      <bottom/>
    </border>
    <border>
      <left style="thin"/>
      <right style="thin"/>
      <top style="thin"/>
      <bottom style="medium"/>
    </border>
    <border>
      <left/>
      <right/>
      <top/>
      <bottom style="thin"/>
    </border>
    <border>
      <left/>
      <right style="thin"/>
      <top/>
      <bottom style="thin"/>
    </border>
    <border>
      <left style="thin"/>
      <right style="thin"/>
      <top style="medium"/>
      <bottom/>
    </border>
    <border>
      <left style="thin"/>
      <right style="thin"/>
      <top style="medium"/>
      <bottom style="medium"/>
    </border>
    <border>
      <left style="thin"/>
      <right style="thin"/>
      <top style="double"/>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0">
    <xf numFmtId="0" fontId="0" fillId="0" borderId="0" xfId="0" applyAlignment="1">
      <alignment/>
    </xf>
    <xf numFmtId="0" fontId="10"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horizontal="center"/>
      <protection/>
    </xf>
    <xf numFmtId="0" fontId="6" fillId="0" borderId="0" xfId="0" applyFont="1" applyAlignment="1" applyProtection="1">
      <alignment/>
      <protection/>
    </xf>
    <xf numFmtId="0" fontId="6" fillId="0" borderId="0" xfId="0" applyFont="1" applyAlignment="1" applyProtection="1">
      <alignment horizontal="center"/>
      <protection/>
    </xf>
    <xf numFmtId="0" fontId="5" fillId="0" borderId="0" xfId="0" applyFont="1" applyAlignment="1" applyProtection="1">
      <alignment/>
      <protection/>
    </xf>
    <xf numFmtId="0" fontId="6" fillId="0" borderId="0"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0" xfId="0" applyFont="1" applyAlignment="1" applyProtection="1">
      <alignment horizontal="center" wrapText="1"/>
      <protection/>
    </xf>
    <xf numFmtId="0" fontId="6" fillId="0" borderId="0" xfId="0" applyFont="1" applyAlignment="1" applyProtection="1">
      <alignment wrapText="1"/>
      <protection/>
    </xf>
    <xf numFmtId="0" fontId="0" fillId="0" borderId="0" xfId="0" applyAlignment="1" applyProtection="1">
      <alignment wrapText="1"/>
      <protection/>
    </xf>
    <xf numFmtId="0" fontId="4" fillId="0" borderId="0" xfId="0" applyFont="1" applyAlignment="1" applyProtection="1">
      <alignment wrapText="1"/>
      <protection/>
    </xf>
    <xf numFmtId="0" fontId="0" fillId="0" borderId="11" xfId="0" applyBorder="1" applyAlignment="1" applyProtection="1">
      <alignment/>
      <protection/>
    </xf>
    <xf numFmtId="0" fontId="4" fillId="0" borderId="0" xfId="0" applyFont="1" applyAlignment="1" applyProtection="1">
      <alignment/>
      <protection/>
    </xf>
    <xf numFmtId="0" fontId="3" fillId="0" borderId="0" xfId="0" applyFont="1" applyAlignment="1" applyProtection="1">
      <alignment wrapText="1"/>
      <protection/>
    </xf>
    <xf numFmtId="0" fontId="6" fillId="0" borderId="12" xfId="0" applyFont="1" applyBorder="1" applyAlignment="1" applyProtection="1">
      <alignment horizontal="center"/>
      <protection/>
    </xf>
    <xf numFmtId="0" fontId="6" fillId="0" borderId="10" xfId="0" applyFont="1" applyBorder="1" applyAlignment="1" applyProtection="1">
      <alignment horizontal="center" wrapText="1"/>
      <protection/>
    </xf>
    <xf numFmtId="0" fontId="8" fillId="0" borderId="10" xfId="0" applyFont="1" applyBorder="1" applyAlignment="1" applyProtection="1">
      <alignment horizontal="center"/>
      <protection/>
    </xf>
    <xf numFmtId="0" fontId="6" fillId="0" borderId="12" xfId="0" applyFont="1" applyBorder="1" applyAlignment="1" applyProtection="1">
      <alignment horizontal="center" wrapText="1"/>
      <protection/>
    </xf>
    <xf numFmtId="0" fontId="4" fillId="0" borderId="10" xfId="0" applyFont="1" applyBorder="1" applyAlignment="1" applyProtection="1">
      <alignment wrapText="1"/>
      <protection/>
    </xf>
    <xf numFmtId="0" fontId="5" fillId="0" borderId="0" xfId="0" applyFont="1" applyAlignment="1" applyProtection="1">
      <alignment horizontal="left"/>
      <protection/>
    </xf>
    <xf numFmtId="0" fontId="0" fillId="0" borderId="0" xfId="0" applyAlignment="1" applyProtection="1">
      <alignment horizontal="left"/>
      <protection/>
    </xf>
    <xf numFmtId="0" fontId="5" fillId="0" borderId="0" xfId="0" applyFont="1" applyAlignment="1" applyProtection="1">
      <alignment horizontal="right"/>
      <protection/>
    </xf>
    <xf numFmtId="0" fontId="0" fillId="0" borderId="0" xfId="0" applyAlignment="1" applyProtection="1">
      <alignment horizontal="right"/>
      <protection/>
    </xf>
    <xf numFmtId="0" fontId="6" fillId="0" borderId="0" xfId="0" applyFont="1" applyFill="1" applyBorder="1" applyAlignment="1" applyProtection="1">
      <alignment/>
      <protection/>
    </xf>
    <xf numFmtId="0" fontId="12" fillId="0" borderId="12" xfId="0" applyFont="1" applyBorder="1" applyAlignment="1" applyProtection="1">
      <alignment horizontal="left"/>
      <protection/>
    </xf>
    <xf numFmtId="2" fontId="6" fillId="0" borderId="0" xfId="0" applyNumberFormat="1" applyFont="1" applyFill="1" applyBorder="1" applyAlignment="1" applyProtection="1">
      <alignment horizontal="center"/>
      <protection/>
    </xf>
    <xf numFmtId="164" fontId="6" fillId="0" borderId="0" xfId="0" applyNumberFormat="1" applyFont="1" applyFill="1" applyBorder="1" applyAlignment="1" applyProtection="1">
      <alignment horizontal="center"/>
      <protection/>
    </xf>
    <xf numFmtId="0" fontId="5" fillId="0" borderId="0" xfId="0" applyFont="1" applyAlignment="1" applyProtection="1">
      <alignment/>
      <protection/>
    </xf>
    <xf numFmtId="0" fontId="0" fillId="0" borderId="0" xfId="0" applyAlignment="1" applyProtection="1">
      <alignment/>
      <protection/>
    </xf>
    <xf numFmtId="0" fontId="0" fillId="0" borderId="10" xfId="0" applyBorder="1" applyAlignment="1">
      <alignment horizontal="left"/>
    </xf>
    <xf numFmtId="0" fontId="8" fillId="0" borderId="0" xfId="0" applyFont="1" applyAlignment="1" applyProtection="1">
      <alignment wrapText="1"/>
      <protection/>
    </xf>
    <xf numFmtId="0" fontId="0" fillId="0" borderId="0" xfId="0" applyBorder="1" applyAlignment="1">
      <alignment horizontal="left"/>
    </xf>
    <xf numFmtId="0" fontId="0" fillId="0" borderId="0" xfId="0" applyBorder="1" applyAlignment="1" applyProtection="1">
      <alignment/>
      <protection/>
    </xf>
    <xf numFmtId="49" fontId="5" fillId="33" borderId="13" xfId="0" applyNumberFormat="1" applyFont="1" applyFill="1" applyBorder="1" applyAlignment="1" applyProtection="1">
      <alignment horizontal="center"/>
      <protection locked="0"/>
    </xf>
    <xf numFmtId="0" fontId="16" fillId="0" borderId="0" xfId="0" applyFont="1" applyBorder="1" applyAlignment="1" applyProtection="1">
      <alignment/>
      <protection/>
    </xf>
    <xf numFmtId="0" fontId="8" fillId="0" borderId="0" xfId="0" applyFont="1" applyBorder="1" applyAlignment="1" applyProtection="1">
      <alignment horizontal="right"/>
      <protection/>
    </xf>
    <xf numFmtId="2" fontId="8" fillId="0" borderId="14" xfId="0" applyNumberFormat="1" applyFont="1" applyFill="1" applyBorder="1" applyAlignment="1" applyProtection="1">
      <alignment horizontal="center"/>
      <protection locked="0"/>
    </xf>
    <xf numFmtId="0" fontId="6" fillId="0" borderId="14" xfId="0" applyFont="1" applyBorder="1" applyAlignment="1" applyProtection="1">
      <alignment horizontal="center"/>
      <protection/>
    </xf>
    <xf numFmtId="0" fontId="6" fillId="0" borderId="15" xfId="0" applyFont="1" applyBorder="1" applyAlignment="1" applyProtection="1">
      <alignment/>
      <protection/>
    </xf>
    <xf numFmtId="0" fontId="6" fillId="0" borderId="16" xfId="0" applyFont="1" applyBorder="1" applyAlignment="1" applyProtection="1">
      <alignment horizontal="center"/>
      <protection/>
    </xf>
    <xf numFmtId="0" fontId="6" fillId="0" borderId="17" xfId="0" applyFont="1" applyBorder="1" applyAlignment="1" applyProtection="1">
      <alignment/>
      <protection/>
    </xf>
    <xf numFmtId="0" fontId="8" fillId="0" borderId="0" xfId="0" applyFont="1" applyFill="1" applyBorder="1" applyAlignment="1" applyProtection="1">
      <alignment/>
      <protection/>
    </xf>
    <xf numFmtId="0" fontId="9" fillId="0" borderId="0" xfId="53" applyAlignment="1" applyProtection="1">
      <alignment/>
      <protection/>
    </xf>
    <xf numFmtId="0" fontId="6" fillId="0" borderId="18" xfId="0" applyFont="1" applyBorder="1" applyAlignment="1" applyProtection="1">
      <alignment horizontal="center"/>
      <protection/>
    </xf>
    <xf numFmtId="0" fontId="6" fillId="0" borderId="19" xfId="0" applyFont="1" applyBorder="1" applyAlignment="1" applyProtection="1">
      <alignment/>
      <protection/>
    </xf>
    <xf numFmtId="0" fontId="6" fillId="0" borderId="20" xfId="0" applyFont="1" applyBorder="1" applyAlignment="1" applyProtection="1">
      <alignment horizontal="center"/>
      <protection/>
    </xf>
    <xf numFmtId="0" fontId="7" fillId="0" borderId="0" xfId="0" applyNumberFormat="1" applyFont="1" applyBorder="1" applyAlignment="1" applyProtection="1">
      <alignment horizontal="left" wrapText="1"/>
      <protection/>
    </xf>
    <xf numFmtId="0" fontId="7" fillId="0" borderId="10" xfId="0" applyNumberFormat="1" applyFont="1" applyBorder="1" applyAlignment="1" applyProtection="1">
      <alignment horizontal="left" wrapText="1"/>
      <protection/>
    </xf>
    <xf numFmtId="2" fontId="9" fillId="0" borderId="0" xfId="53" applyNumberFormat="1" applyFill="1" applyBorder="1" applyAlignment="1" applyProtection="1">
      <alignment horizontal="center"/>
      <protection/>
    </xf>
    <xf numFmtId="0" fontId="6" fillId="0" borderId="21" xfId="0" applyFont="1" applyBorder="1" applyAlignment="1" applyProtection="1">
      <alignment horizontal="center"/>
      <protection/>
    </xf>
    <xf numFmtId="0" fontId="16" fillId="6" borderId="0" xfId="0" applyFont="1" applyFill="1" applyBorder="1" applyAlignment="1" applyProtection="1">
      <alignment/>
      <protection/>
    </xf>
    <xf numFmtId="0" fontId="6" fillId="6" borderId="0" xfId="0" applyFont="1" applyFill="1" applyBorder="1" applyAlignment="1" applyProtection="1">
      <alignment horizontal="center"/>
      <protection/>
    </xf>
    <xf numFmtId="2" fontId="9" fillId="6" borderId="0" xfId="53" applyNumberFormat="1" applyFill="1" applyBorder="1" applyAlignment="1" applyProtection="1">
      <alignment horizontal="center"/>
      <protection/>
    </xf>
    <xf numFmtId="2" fontId="6" fillId="6" borderId="0" xfId="0" applyNumberFormat="1" applyFont="1" applyFill="1" applyBorder="1" applyAlignment="1" applyProtection="1">
      <alignment horizontal="center"/>
      <protection/>
    </xf>
    <xf numFmtId="0" fontId="6" fillId="0" borderId="15" xfId="0" applyFont="1" applyBorder="1" applyAlignment="1" applyProtection="1">
      <alignment/>
      <protection/>
    </xf>
    <xf numFmtId="0" fontId="6" fillId="0" borderId="17" xfId="0" applyFont="1" applyBorder="1" applyAlignment="1" applyProtection="1">
      <alignment/>
      <protection/>
    </xf>
    <xf numFmtId="0" fontId="6" fillId="0" borderId="22" xfId="0" applyFont="1" applyBorder="1" applyAlignment="1" applyProtection="1">
      <alignment/>
      <protection/>
    </xf>
    <xf numFmtId="0" fontId="18" fillId="0" borderId="0" xfId="0" applyFont="1" applyAlignment="1" applyProtection="1">
      <alignment/>
      <protection/>
    </xf>
    <xf numFmtId="0" fontId="6" fillId="0" borderId="23" xfId="0" applyFont="1" applyBorder="1" applyAlignment="1" applyProtection="1">
      <alignment/>
      <protection/>
    </xf>
    <xf numFmtId="0" fontId="6" fillId="0" borderId="24" xfId="0" applyFont="1" applyBorder="1" applyAlignment="1" applyProtection="1">
      <alignment/>
      <protection/>
    </xf>
    <xf numFmtId="0" fontId="6" fillId="0" borderId="25" xfId="0" applyFont="1" applyBorder="1" applyAlignment="1" applyProtection="1">
      <alignment horizontal="center"/>
      <protection/>
    </xf>
    <xf numFmtId="0" fontId="6" fillId="0" borderId="26" xfId="0" applyFont="1" applyBorder="1" applyAlignment="1" applyProtection="1">
      <alignment/>
      <protection/>
    </xf>
    <xf numFmtId="0" fontId="6" fillId="0" borderId="27" xfId="0" applyFont="1" applyBorder="1" applyAlignment="1" applyProtection="1">
      <alignment horizontal="center"/>
      <protection/>
    </xf>
    <xf numFmtId="0" fontId="6" fillId="0" borderId="14" xfId="0" applyFont="1" applyBorder="1" applyAlignment="1" applyProtection="1">
      <alignment/>
      <protection/>
    </xf>
    <xf numFmtId="0" fontId="6" fillId="0" borderId="0" xfId="0" applyFont="1" applyBorder="1" applyAlignment="1" applyProtection="1">
      <alignment/>
      <protection/>
    </xf>
    <xf numFmtId="0" fontId="8" fillId="6" borderId="0" xfId="0" applyFont="1" applyFill="1" applyBorder="1" applyAlignment="1" applyProtection="1">
      <alignment/>
      <protection/>
    </xf>
    <xf numFmtId="164" fontId="6" fillId="6" borderId="0" xfId="0" applyNumberFormat="1" applyFont="1" applyFill="1" applyBorder="1" applyAlignment="1" applyProtection="1">
      <alignment horizontal="center"/>
      <protection/>
    </xf>
    <xf numFmtId="165" fontId="5" fillId="0" borderId="14"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0" fontId="14" fillId="0" borderId="10" xfId="0" applyFont="1" applyBorder="1" applyAlignment="1" applyProtection="1">
      <alignment wrapText="1"/>
      <protection/>
    </xf>
    <xf numFmtId="0" fontId="13" fillId="0" borderId="10" xfId="0" applyFont="1" applyBorder="1" applyAlignment="1" applyProtection="1">
      <alignment wrapText="1"/>
      <protection/>
    </xf>
    <xf numFmtId="165" fontId="16" fillId="6" borderId="0" xfId="0" applyNumberFormat="1" applyFont="1" applyFill="1" applyBorder="1" applyAlignment="1" applyProtection="1">
      <alignment horizontal="center"/>
      <protection locked="0"/>
    </xf>
    <xf numFmtId="0" fontId="8" fillId="6" borderId="0" xfId="0" applyFont="1" applyFill="1" applyBorder="1" applyAlignment="1" applyProtection="1">
      <alignment horizontal="center"/>
      <protection/>
    </xf>
    <xf numFmtId="0" fontId="6" fillId="0" borderId="22" xfId="0" applyFont="1" applyBorder="1" applyAlignment="1" applyProtection="1">
      <alignment/>
      <protection/>
    </xf>
    <xf numFmtId="0" fontId="8" fillId="0" borderId="0" xfId="0" applyFont="1" applyFill="1" applyBorder="1" applyAlignment="1" applyProtection="1">
      <alignment/>
      <protection/>
    </xf>
    <xf numFmtId="165" fontId="16" fillId="0" borderId="0" xfId="0" applyNumberFormat="1" applyFont="1" applyFill="1" applyBorder="1" applyAlignment="1" applyProtection="1">
      <alignment horizontal="center"/>
      <protection locked="0"/>
    </xf>
    <xf numFmtId="0" fontId="8" fillId="0" borderId="0" xfId="0" applyFont="1" applyFill="1" applyBorder="1" applyAlignment="1" applyProtection="1">
      <alignment horizontal="center"/>
      <protection/>
    </xf>
    <xf numFmtId="9" fontId="6" fillId="33" borderId="28" xfId="59" applyFont="1" applyFill="1" applyBorder="1" applyAlignment="1" applyProtection="1">
      <alignment horizontal="center"/>
      <protection locked="0"/>
    </xf>
    <xf numFmtId="0" fontId="6" fillId="33" borderId="29" xfId="59" applyNumberFormat="1" applyFont="1" applyFill="1" applyBorder="1" applyAlignment="1" applyProtection="1">
      <alignment horizontal="center"/>
      <protection locked="0"/>
    </xf>
    <xf numFmtId="0" fontId="5" fillId="33" borderId="30" xfId="59" applyNumberFormat="1" applyFont="1" applyFill="1" applyBorder="1" applyAlignment="1" applyProtection="1">
      <alignment horizontal="center"/>
      <protection locked="0"/>
    </xf>
    <xf numFmtId="0" fontId="0" fillId="0" borderId="10" xfId="0" applyBorder="1" applyAlignment="1" applyProtection="1">
      <alignment horizontal="center"/>
      <protection/>
    </xf>
    <xf numFmtId="0" fontId="0" fillId="0" borderId="31" xfId="0" applyBorder="1" applyAlignment="1" applyProtection="1">
      <alignment/>
      <protection/>
    </xf>
    <xf numFmtId="0" fontId="8" fillId="0" borderId="31" xfId="0" applyFont="1" applyBorder="1" applyAlignment="1" applyProtection="1">
      <alignment horizontal="center"/>
      <protection/>
    </xf>
    <xf numFmtId="0" fontId="0" fillId="0" borderId="32" xfId="0" applyBorder="1" applyAlignment="1" applyProtection="1">
      <alignment horizontal="center"/>
      <protection/>
    </xf>
    <xf numFmtId="0" fontId="60" fillId="34" borderId="0" xfId="0" applyFont="1" applyFill="1" applyBorder="1" applyAlignment="1" applyProtection="1">
      <alignment/>
      <protection/>
    </xf>
    <xf numFmtId="164" fontId="61" fillId="34" borderId="0" xfId="0" applyNumberFormat="1" applyFont="1" applyFill="1" applyBorder="1" applyAlignment="1" applyProtection="1">
      <alignment horizontal="center"/>
      <protection/>
    </xf>
    <xf numFmtId="0" fontId="61" fillId="34" borderId="0" xfId="0" applyFont="1" applyFill="1" applyBorder="1" applyAlignment="1" applyProtection="1">
      <alignment horizontal="center"/>
      <protection/>
    </xf>
    <xf numFmtId="0" fontId="16" fillId="35" borderId="0" xfId="0" applyFont="1" applyFill="1" applyBorder="1" applyAlignment="1" applyProtection="1">
      <alignment/>
      <protection/>
    </xf>
    <xf numFmtId="165" fontId="16" fillId="35" borderId="0" xfId="0" applyNumberFormat="1" applyFont="1" applyFill="1" applyBorder="1" applyAlignment="1" applyProtection="1">
      <alignment horizontal="center" wrapText="1"/>
      <protection locked="0"/>
    </xf>
    <xf numFmtId="0" fontId="6" fillId="35" borderId="15" xfId="0" applyFont="1" applyFill="1" applyBorder="1" applyAlignment="1" applyProtection="1">
      <alignment/>
      <protection/>
    </xf>
    <xf numFmtId="0" fontId="6" fillId="35" borderId="23" xfId="0" applyFont="1" applyFill="1" applyBorder="1" applyAlignment="1" applyProtection="1">
      <alignment/>
      <protection/>
    </xf>
    <xf numFmtId="0" fontId="6" fillId="35" borderId="22" xfId="0" applyFont="1" applyFill="1" applyBorder="1" applyAlignment="1" applyProtection="1">
      <alignment horizontal="left"/>
      <protection/>
    </xf>
    <xf numFmtId="165" fontId="5" fillId="0" borderId="0" xfId="0" applyNumberFormat="1" applyFont="1" applyAlignment="1" applyProtection="1">
      <alignment/>
      <protection/>
    </xf>
    <xf numFmtId="165" fontId="0" fillId="0" borderId="0" xfId="0" applyNumberFormat="1" applyAlignment="1" applyProtection="1">
      <alignment/>
      <protection/>
    </xf>
    <xf numFmtId="9" fontId="5" fillId="0" borderId="0" xfId="0" applyNumberFormat="1" applyFont="1" applyAlignment="1" applyProtection="1">
      <alignment/>
      <protection/>
    </xf>
    <xf numFmtId="0" fontId="62" fillId="0" borderId="10" xfId="0" applyFont="1" applyBorder="1" applyAlignment="1" applyProtection="1">
      <alignment horizontal="center" wrapText="1"/>
      <protection/>
    </xf>
    <xf numFmtId="0" fontId="16" fillId="0" borderId="22" xfId="0" applyFont="1" applyBorder="1" applyAlignment="1" applyProtection="1">
      <alignment horizontal="center"/>
      <protection/>
    </xf>
    <xf numFmtId="2" fontId="63" fillId="33" borderId="21" xfId="53" applyNumberFormat="1" applyFont="1" applyFill="1" applyBorder="1" applyAlignment="1" applyProtection="1">
      <alignment horizontal="center"/>
      <protection locked="0"/>
    </xf>
    <xf numFmtId="2" fontId="63" fillId="33" borderId="18" xfId="53" applyNumberFormat="1" applyFont="1" applyFill="1" applyBorder="1" applyAlignment="1" applyProtection="1">
      <alignment horizontal="center"/>
      <protection locked="0"/>
    </xf>
    <xf numFmtId="0" fontId="8" fillId="15" borderId="0" xfId="0" applyFont="1" applyFill="1" applyBorder="1" applyAlignment="1" applyProtection="1">
      <alignment vertical="center"/>
      <protection/>
    </xf>
    <xf numFmtId="2" fontId="9" fillId="15" borderId="0" xfId="53" applyNumberFormat="1" applyFill="1" applyBorder="1" applyAlignment="1" applyProtection="1">
      <alignment horizontal="center"/>
      <protection/>
    </xf>
    <xf numFmtId="0" fontId="6" fillId="15" borderId="0" xfId="0" applyFont="1" applyFill="1" applyBorder="1" applyAlignment="1" applyProtection="1">
      <alignment horizontal="center"/>
      <protection/>
    </xf>
    <xf numFmtId="0" fontId="9" fillId="0" borderId="15" xfId="53" applyBorder="1" applyAlignment="1" applyProtection="1">
      <alignment/>
      <protection locked="0"/>
    </xf>
    <xf numFmtId="2" fontId="9" fillId="6" borderId="0" xfId="53" applyNumberFormat="1" applyFill="1" applyBorder="1" applyAlignment="1" applyProtection="1">
      <alignment horizontal="center"/>
      <protection locked="0"/>
    </xf>
    <xf numFmtId="2" fontId="6" fillId="35" borderId="33" xfId="0" applyNumberFormat="1" applyFont="1" applyFill="1" applyBorder="1" applyAlignment="1" applyProtection="1">
      <alignment horizontal="center"/>
      <protection/>
    </xf>
    <xf numFmtId="2" fontId="6" fillId="35" borderId="34" xfId="0" applyNumberFormat="1" applyFont="1" applyFill="1" applyBorder="1" applyAlignment="1" applyProtection="1">
      <alignment horizontal="center"/>
      <protection/>
    </xf>
    <xf numFmtId="2" fontId="6" fillId="33" borderId="28" xfId="0" applyNumberFormat="1" applyFont="1" applyFill="1" applyBorder="1" applyAlignment="1" applyProtection="1">
      <alignment horizontal="center"/>
      <protection locked="0"/>
    </xf>
    <xf numFmtId="2" fontId="6" fillId="33" borderId="13" xfId="0" applyNumberFormat="1" applyFont="1" applyFill="1" applyBorder="1" applyAlignment="1" applyProtection="1">
      <alignment horizontal="center"/>
      <protection locked="0"/>
    </xf>
    <xf numFmtId="2" fontId="16" fillId="35" borderId="30" xfId="0" applyNumberFormat="1" applyFont="1" applyFill="1" applyBorder="1" applyAlignment="1" applyProtection="1">
      <alignment horizontal="center"/>
      <protection/>
    </xf>
    <xf numFmtId="2" fontId="6" fillId="33" borderId="33" xfId="0" applyNumberFormat="1" applyFont="1" applyFill="1" applyBorder="1" applyAlignment="1" applyProtection="1">
      <alignment horizontal="center"/>
      <protection locked="0"/>
    </xf>
    <xf numFmtId="2" fontId="16" fillId="35" borderId="35" xfId="59" applyNumberFormat="1" applyFont="1" applyFill="1" applyBorder="1" applyAlignment="1" applyProtection="1">
      <alignment horizontal="center"/>
      <protection/>
    </xf>
    <xf numFmtId="2" fontId="5" fillId="33" borderId="13" xfId="0" applyNumberFormat="1" applyFont="1" applyFill="1" applyBorder="1" applyAlignment="1" applyProtection="1">
      <alignment horizontal="center"/>
      <protection locked="0"/>
    </xf>
    <xf numFmtId="2" fontId="5" fillId="35" borderId="30" xfId="0" applyNumberFormat="1" applyFont="1" applyFill="1" applyBorder="1" applyAlignment="1" applyProtection="1">
      <alignment horizontal="center"/>
      <protection/>
    </xf>
    <xf numFmtId="0" fontId="5" fillId="33" borderId="36" xfId="0" applyFont="1" applyFill="1" applyBorder="1" applyAlignment="1" applyProtection="1">
      <alignment horizontal="center"/>
      <protection locked="0"/>
    </xf>
    <xf numFmtId="0" fontId="5" fillId="33" borderId="37" xfId="0" applyFont="1" applyFill="1" applyBorder="1" applyAlignment="1" applyProtection="1">
      <alignment horizontal="center"/>
      <protection locked="0"/>
    </xf>
    <xf numFmtId="0" fontId="7" fillId="0" borderId="38" xfId="0" applyNumberFormat="1" applyFont="1" applyBorder="1" applyAlignment="1" applyProtection="1">
      <alignment horizontal="left" wrapText="1"/>
      <protection/>
    </xf>
    <xf numFmtId="0" fontId="7" fillId="0" borderId="39" xfId="0" applyNumberFormat="1" applyFont="1" applyBorder="1" applyAlignment="1" applyProtection="1">
      <alignment horizontal="left" wrapText="1"/>
      <protection/>
    </xf>
    <xf numFmtId="0" fontId="7" fillId="0" borderId="40" xfId="0" applyNumberFormat="1" applyFont="1" applyBorder="1" applyAlignment="1" applyProtection="1">
      <alignment horizontal="left" wrapText="1"/>
      <protection/>
    </xf>
    <xf numFmtId="0" fontId="11" fillId="0" borderId="31" xfId="0" applyFont="1" applyBorder="1" applyAlignment="1" applyProtection="1">
      <alignment/>
      <protection/>
    </xf>
    <xf numFmtId="0" fontId="0" fillId="0" borderId="31" xfId="0" applyBorder="1" applyAlignment="1">
      <alignment/>
    </xf>
    <xf numFmtId="0" fontId="9" fillId="0" borderId="0" xfId="53" applyFont="1" applyAlignment="1" applyProtection="1">
      <alignment/>
      <protection locked="0"/>
    </xf>
    <xf numFmtId="0" fontId="9" fillId="0" borderId="0" xfId="53" applyAlignment="1" applyProtection="1">
      <alignment/>
      <protection locked="0"/>
    </xf>
    <xf numFmtId="0" fontId="6" fillId="36" borderId="31" xfId="0" applyFont="1" applyFill="1" applyBorder="1" applyAlignment="1" applyProtection="1">
      <alignment horizontal="center"/>
      <protection/>
    </xf>
    <xf numFmtId="0" fontId="13" fillId="0" borderId="10" xfId="0" applyFont="1" applyBorder="1" applyAlignment="1" applyProtection="1">
      <alignment horizontal="right" wrapText="1"/>
      <protection/>
    </xf>
    <xf numFmtId="0" fontId="41" fillId="35" borderId="0" xfId="0" applyFont="1" applyFill="1" applyBorder="1" applyAlignment="1" applyProtection="1">
      <alignment horizontal="center" wrapText="1"/>
      <protection/>
    </xf>
    <xf numFmtId="165" fontId="17" fillId="36" borderId="31" xfId="59" applyNumberFormat="1" applyFont="1" applyFill="1" applyBorder="1" applyAlignment="1" applyProtection="1">
      <alignment/>
      <protection locked="0"/>
    </xf>
    <xf numFmtId="0" fontId="8" fillId="6" borderId="0" xfId="0" applyFont="1" applyFill="1" applyBorder="1" applyAlignment="1" applyProtection="1">
      <alignment vertical="top" wrapText="1"/>
      <protection/>
    </xf>
    <xf numFmtId="0" fontId="6" fillId="15" borderId="10"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1">
    <dxf/>
    <dxf/>
    <dxf>
      <fill>
        <patternFill>
          <bgColor rgb="FF92D050"/>
        </patternFill>
      </fill>
    </dxf>
    <dxf/>
    <dxf/>
    <dxf>
      <fill>
        <patternFill>
          <bgColor rgb="FF92D050"/>
        </patternFill>
      </fill>
    </dxf>
    <dxf/>
    <dxf>
      <fill>
        <patternFill>
          <bgColor rgb="FF92D050"/>
        </patternFill>
      </fill>
    </dxf>
    <dxf/>
    <dxf/>
    <dxf>
      <fill>
        <patternFill>
          <bgColor rgb="FF92D050"/>
        </patternFill>
      </fill>
    </dxf>
    <dxf>
      <fill>
        <patternFill>
          <bgColor rgb="FF92D050"/>
        </patternFill>
      </fill>
    </dxf>
    <dxf/>
    <dxf/>
    <dxf>
      <fill>
        <patternFill>
          <bgColor rgb="FF92D050"/>
        </patternFill>
      </fill>
    </dxf>
    <dxf/>
    <dxf>
      <font>
        <color theme="1"/>
      </font>
      <fill>
        <patternFill>
          <bgColor rgb="FFFF0000"/>
        </patternFill>
      </fill>
    </dxf>
    <dxf>
      <fill>
        <patternFill>
          <bgColor rgb="FFFF0000"/>
        </patternFill>
      </fill>
    </dxf>
    <dxf/>
    <dxf/>
    <dxf/>
    <dxf/>
    <dxf/>
    <dxf/>
    <dxf/>
    <dxf>
      <fill>
        <patternFill>
          <bgColor rgb="FF92D050"/>
        </patternFill>
      </fill>
    </dxf>
    <dxf/>
    <dxf>
      <fill>
        <patternFill>
          <bgColor theme="6" tint="0.3999499976634979"/>
        </patternFill>
      </fill>
    </dxf>
    <dxf>
      <fill>
        <patternFill>
          <bgColor theme="6" tint="0.3999499976634979"/>
        </patternFill>
      </fill>
    </dxf>
    <dxf>
      <fill>
        <patternFill>
          <bgColor theme="2" tint="-0.24993999302387238"/>
        </patternFill>
      </fill>
    </dxf>
    <dxf>
      <font>
        <color theme="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m.ri.gov/programs/benviron/water/permits/swcoord/pdf/swgoals.pdf" TargetMode="External" /><Relationship Id="rId2" Type="http://schemas.openxmlformats.org/officeDocument/2006/relationships/hyperlink" Target="http://www.dem.ri.gov/programs/benviron/water/permits/ripdes/stwater/t4guide/redevcrit.pdf" TargetMode="External" /><Relationship Id="rId3" Type="http://schemas.openxmlformats.org/officeDocument/2006/relationships/hyperlink" Target="http://www.dem.ri.gov/programs/benviron/water/permits/ripdes/stwater/pdfs/primacy.pdf" TargetMode="External" /><Relationship Id="rId4" Type="http://schemas.openxmlformats.org/officeDocument/2006/relationships/hyperlink" Target="http://www.arcgis.com/home/webmap/viewer.html?webmap=b24d6c60ff3a4947a14fbd15a66390c6&amp;extent=-72.3519,41.0712,-70.6655,42.0922"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95"/>
  <sheetViews>
    <sheetView tabSelected="1" zoomScale="60" zoomScaleNormal="60" zoomScaleSheetLayoutView="75" zoomScalePageLayoutView="0" workbookViewId="0" topLeftCell="A1">
      <selection activeCell="E2" sqref="E2"/>
    </sheetView>
  </sheetViews>
  <sheetFormatPr defaultColWidth="8.88671875" defaultRowHeight="15"/>
  <cols>
    <col min="1" max="1" width="3.6640625" style="2" customWidth="1"/>
    <col min="2" max="2" width="59.4453125" style="2" customWidth="1"/>
    <col min="3" max="3" width="17.21484375" style="3" customWidth="1"/>
    <col min="4" max="4" width="13.3359375" style="3" customWidth="1"/>
    <col min="5" max="5" width="14.10546875" style="3" customWidth="1"/>
    <col min="6" max="6" width="8.88671875" style="3" customWidth="1"/>
    <col min="7" max="7" width="14.10546875" style="2" customWidth="1"/>
    <col min="8" max="8" width="12.3359375" style="2" customWidth="1"/>
    <col min="9" max="9" width="8.88671875" style="2" customWidth="1"/>
    <col min="10" max="10" width="25.99609375" style="2" customWidth="1"/>
    <col min="11" max="11" width="8.3359375" style="2" customWidth="1"/>
    <col min="12" max="16384" width="8.88671875" style="2" customWidth="1"/>
  </cols>
  <sheetData>
    <row r="1" spans="1:9" ht="18">
      <c r="A1" s="1" t="s">
        <v>51</v>
      </c>
      <c r="C1" s="23" t="s">
        <v>3</v>
      </c>
      <c r="D1" s="115"/>
      <c r="E1" s="116"/>
      <c r="F1" s="2"/>
      <c r="H1" s="2">
        <v>1</v>
      </c>
      <c r="I1" s="59" t="s">
        <v>16</v>
      </c>
    </row>
    <row r="2" spans="1:9" ht="18">
      <c r="A2" s="1"/>
      <c r="C2" s="24"/>
      <c r="D2" s="23" t="s">
        <v>4</v>
      </c>
      <c r="E2" s="35"/>
      <c r="F2" s="2"/>
      <c r="H2" s="2">
        <v>2</v>
      </c>
      <c r="I2" s="59" t="s">
        <v>17</v>
      </c>
    </row>
    <row r="3" spans="1:6" ht="25.5">
      <c r="A3" s="120" t="s">
        <v>24</v>
      </c>
      <c r="B3" s="121"/>
      <c r="C3" s="121"/>
      <c r="D3" s="121"/>
      <c r="E3" s="121"/>
      <c r="F3" s="2"/>
    </row>
    <row r="4" spans="1:9" s="30" customFormat="1" ht="78.75" customHeight="1">
      <c r="A4" s="117" t="s">
        <v>44</v>
      </c>
      <c r="B4" s="118"/>
      <c r="C4" s="118"/>
      <c r="D4" s="118"/>
      <c r="E4" s="119"/>
      <c r="F4" s="29"/>
      <c r="G4" s="29"/>
      <c r="H4" s="29"/>
      <c r="I4" s="29"/>
    </row>
    <row r="5" spans="1:9" s="30" customFormat="1" ht="24.75" customHeight="1">
      <c r="A5" s="48"/>
      <c r="B5" s="48"/>
      <c r="C5" s="48"/>
      <c r="D5" s="48"/>
      <c r="E5" s="49"/>
      <c r="F5" s="29"/>
      <c r="G5" s="29"/>
      <c r="H5" s="29"/>
      <c r="I5" s="29"/>
    </row>
    <row r="6" spans="1:9" s="30" customFormat="1" ht="19.5" customHeight="1">
      <c r="A6" s="123" t="s">
        <v>5</v>
      </c>
      <c r="B6" s="123"/>
      <c r="C6" s="33"/>
      <c r="D6" s="33"/>
      <c r="E6" s="31"/>
      <c r="F6" s="29"/>
      <c r="G6" s="29"/>
      <c r="H6" s="29"/>
      <c r="I6" s="29"/>
    </row>
    <row r="7" spans="1:9" s="30" customFormat="1" ht="19.5" customHeight="1">
      <c r="A7" s="122" t="s">
        <v>11</v>
      </c>
      <c r="B7" s="123"/>
      <c r="C7" s="33"/>
      <c r="D7" s="33"/>
      <c r="E7" s="31"/>
      <c r="F7" s="29"/>
      <c r="G7" s="29"/>
      <c r="H7" s="29"/>
      <c r="I7" s="29"/>
    </row>
    <row r="8" spans="1:9" s="30" customFormat="1" ht="19.5" customHeight="1">
      <c r="A8" s="44"/>
      <c r="B8" s="44"/>
      <c r="C8" s="33"/>
      <c r="D8" s="33"/>
      <c r="E8" s="31"/>
      <c r="F8" s="29"/>
      <c r="G8" s="29"/>
      <c r="H8" s="29"/>
      <c r="I8" s="29"/>
    </row>
    <row r="9" spans="1:9" ht="18">
      <c r="A9" s="16"/>
      <c r="B9" s="52" t="s">
        <v>13</v>
      </c>
      <c r="C9" s="105" t="s">
        <v>12</v>
      </c>
      <c r="D9" s="53"/>
      <c r="E9" s="8"/>
      <c r="F9" s="6"/>
      <c r="G9" s="6"/>
      <c r="H9" s="6"/>
      <c r="I9" s="6"/>
    </row>
    <row r="10" spans="1:9" ht="15.75" customHeight="1">
      <c r="A10" s="26"/>
      <c r="B10" s="34"/>
      <c r="C10" s="7"/>
      <c r="D10" s="7"/>
      <c r="E10" s="8"/>
      <c r="F10" s="6"/>
      <c r="G10" s="6"/>
      <c r="H10" s="6"/>
      <c r="I10" s="6"/>
    </row>
    <row r="11" spans="1:9" s="22" customFormat="1" ht="20.25" customHeight="1">
      <c r="A11" s="16"/>
      <c r="B11" s="52" t="s">
        <v>8</v>
      </c>
      <c r="C11" s="53" t="s">
        <v>2</v>
      </c>
      <c r="D11" s="53" t="s">
        <v>1</v>
      </c>
      <c r="E11" s="8"/>
      <c r="F11" s="21"/>
      <c r="G11" s="21"/>
      <c r="H11" s="21"/>
      <c r="I11" s="21"/>
    </row>
    <row r="12" spans="1:9" s="22" customFormat="1" ht="12" customHeight="1" thickBot="1">
      <c r="A12" s="16"/>
      <c r="B12" s="36"/>
      <c r="C12" s="7"/>
      <c r="D12" s="7"/>
      <c r="E12" s="8"/>
      <c r="F12" s="21"/>
      <c r="G12" s="21"/>
      <c r="H12" s="21"/>
      <c r="I12" s="21"/>
    </row>
    <row r="13" spans="1:9" ht="19.5" customHeight="1">
      <c r="A13" s="16"/>
      <c r="B13" s="56" t="s">
        <v>38</v>
      </c>
      <c r="C13" s="108"/>
      <c r="D13" s="41" t="s">
        <v>0</v>
      </c>
      <c r="E13" s="17"/>
      <c r="F13" s="6"/>
      <c r="G13" s="6"/>
      <c r="H13" s="6"/>
      <c r="I13" s="6"/>
    </row>
    <row r="14" spans="1:9" ht="18">
      <c r="A14" s="16"/>
      <c r="B14" s="57" t="s">
        <v>39</v>
      </c>
      <c r="C14" s="109"/>
      <c r="D14" s="51" t="s">
        <v>0</v>
      </c>
      <c r="E14" s="8"/>
      <c r="F14" s="6"/>
      <c r="G14" s="6"/>
      <c r="H14" s="6"/>
      <c r="I14" s="6"/>
    </row>
    <row r="15" spans="1:9" ht="18">
      <c r="A15" s="16"/>
      <c r="B15" s="57" t="s">
        <v>45</v>
      </c>
      <c r="C15" s="109"/>
      <c r="D15" s="51" t="s">
        <v>0</v>
      </c>
      <c r="E15" s="8"/>
      <c r="F15" s="6"/>
      <c r="G15" s="6"/>
      <c r="H15" s="6"/>
      <c r="I15" s="6"/>
    </row>
    <row r="16" spans="1:9" ht="18">
      <c r="A16" s="16"/>
      <c r="B16" s="57" t="s">
        <v>30</v>
      </c>
      <c r="C16" s="109"/>
      <c r="D16" s="51" t="s">
        <v>0</v>
      </c>
      <c r="E16" s="8"/>
      <c r="F16" s="6"/>
      <c r="G16" s="6"/>
      <c r="H16" s="6"/>
      <c r="I16" s="6"/>
    </row>
    <row r="17" spans="1:9" ht="18.75" thickBot="1">
      <c r="A17" s="16"/>
      <c r="B17" s="98" t="s">
        <v>40</v>
      </c>
      <c r="C17" s="110">
        <f>C13-(C14-C15)-C16</f>
        <v>0</v>
      </c>
      <c r="D17" s="45" t="s">
        <v>0</v>
      </c>
      <c r="E17" s="8"/>
      <c r="F17" s="6"/>
      <c r="G17" s="6"/>
      <c r="H17" s="6"/>
      <c r="I17" s="6"/>
    </row>
    <row r="18" spans="1:9" ht="12" customHeight="1">
      <c r="A18" s="16"/>
      <c r="B18" s="25"/>
      <c r="C18" s="27"/>
      <c r="D18" s="7"/>
      <c r="E18" s="8"/>
      <c r="F18" s="6"/>
      <c r="G18" s="6"/>
      <c r="H18" s="6"/>
      <c r="I18" s="6"/>
    </row>
    <row r="19" spans="1:9" ht="18.75" thickBot="1">
      <c r="A19" s="16"/>
      <c r="B19" s="52" t="s">
        <v>7</v>
      </c>
      <c r="C19" s="55"/>
      <c r="D19" s="53"/>
      <c r="E19" s="8"/>
      <c r="F19" s="6"/>
      <c r="G19" s="6"/>
      <c r="H19" s="6"/>
      <c r="I19" s="6"/>
    </row>
    <row r="20" spans="1:9" ht="19.5" customHeight="1" thickBot="1">
      <c r="A20" s="16"/>
      <c r="B20" s="61" t="s">
        <v>6</v>
      </c>
      <c r="C20" s="111"/>
      <c r="D20" s="62" t="s">
        <v>0</v>
      </c>
      <c r="E20" s="18"/>
      <c r="F20" s="6"/>
      <c r="G20" s="6"/>
      <c r="H20" s="6"/>
      <c r="I20" s="6"/>
    </row>
    <row r="21" spans="1:9" ht="19.5" customHeight="1" thickBot="1" thickTop="1">
      <c r="A21" s="16"/>
      <c r="B21" s="63" t="s">
        <v>41</v>
      </c>
      <c r="C21" s="112" t="e">
        <f>C20/C17</f>
        <v>#DIV/0!</v>
      </c>
      <c r="D21" s="64"/>
      <c r="E21" s="8"/>
      <c r="F21" s="6"/>
      <c r="G21" s="6"/>
      <c r="H21" s="6"/>
      <c r="I21" s="6"/>
    </row>
    <row r="22" spans="1:9" ht="12" customHeight="1">
      <c r="A22" s="16"/>
      <c r="B22" s="65"/>
      <c r="C22" s="38"/>
      <c r="D22" s="39"/>
      <c r="E22" s="8"/>
      <c r="F22" s="6"/>
      <c r="G22" s="6"/>
      <c r="H22" s="6"/>
      <c r="I22" s="6"/>
    </row>
    <row r="23" spans="1:9" ht="23.25" customHeight="1">
      <c r="A23" s="16"/>
      <c r="B23" s="101" t="s">
        <v>42</v>
      </c>
      <c r="C23" s="102"/>
      <c r="D23" s="103"/>
      <c r="E23" s="129"/>
      <c r="F23" s="6"/>
      <c r="G23" s="6"/>
      <c r="H23" s="6"/>
      <c r="I23" s="6"/>
    </row>
    <row r="24" spans="1:9" ht="18">
      <c r="A24" s="16"/>
      <c r="B24" s="67" t="s">
        <v>43</v>
      </c>
      <c r="C24" s="54"/>
      <c r="D24" s="53"/>
      <c r="E24" s="8"/>
      <c r="F24" s="6"/>
      <c r="G24" s="6"/>
      <c r="H24" s="6"/>
      <c r="I24" s="6"/>
    </row>
    <row r="25" spans="1:9" ht="9.75" customHeight="1" thickBot="1">
      <c r="A25" s="16"/>
      <c r="B25" s="36"/>
      <c r="C25" s="50"/>
      <c r="D25" s="7"/>
      <c r="E25" s="8"/>
      <c r="F25" s="6"/>
      <c r="G25" s="6"/>
      <c r="H25" s="6"/>
      <c r="I25" s="6"/>
    </row>
    <row r="26" spans="1:9" ht="18">
      <c r="A26" s="16"/>
      <c r="B26" s="104" t="s">
        <v>35</v>
      </c>
      <c r="C26"/>
      <c r="D26" s="7"/>
      <c r="E26" s="8"/>
      <c r="F26" s="6"/>
      <c r="G26" s="6"/>
      <c r="H26" s="6"/>
      <c r="I26" s="6"/>
    </row>
    <row r="27" spans="1:9" ht="18">
      <c r="A27" s="16"/>
      <c r="B27" s="60" t="s">
        <v>36</v>
      </c>
      <c r="C27"/>
      <c r="D27" s="7"/>
      <c r="E27" s="8"/>
      <c r="F27" s="6"/>
      <c r="G27" s="6"/>
      <c r="H27" s="6"/>
      <c r="I27" s="6"/>
    </row>
    <row r="28" spans="1:9" ht="18">
      <c r="A28" s="16"/>
      <c r="B28" s="57" t="s">
        <v>34</v>
      </c>
      <c r="C28"/>
      <c r="D28" s="7"/>
      <c r="E28" s="8"/>
      <c r="F28" s="6"/>
      <c r="G28" s="6"/>
      <c r="H28" s="6"/>
      <c r="I28" s="6"/>
    </row>
    <row r="29" spans="1:9" ht="18">
      <c r="A29" s="16"/>
      <c r="B29" s="57" t="s">
        <v>14</v>
      </c>
      <c r="C29" s="99" t="s">
        <v>17</v>
      </c>
      <c r="D29" s="7"/>
      <c r="E29" s="8"/>
      <c r="F29" s="6"/>
      <c r="G29" s="6"/>
      <c r="H29" s="6"/>
      <c r="I29" s="6"/>
    </row>
    <row r="30" spans="1:9" ht="18.75" thickBot="1">
      <c r="A30" s="16"/>
      <c r="B30" s="58" t="s">
        <v>15</v>
      </c>
      <c r="C30" s="100" t="s">
        <v>17</v>
      </c>
      <c r="D30" s="7"/>
      <c r="E30" s="8"/>
      <c r="F30" s="6"/>
      <c r="G30" s="6"/>
      <c r="H30" s="6"/>
      <c r="I30" s="6"/>
    </row>
    <row r="31" spans="1:9" ht="18">
      <c r="A31" s="16"/>
      <c r="B31" s="25"/>
      <c r="C31" s="27"/>
      <c r="D31" s="7"/>
      <c r="E31" s="8"/>
      <c r="F31" s="6"/>
      <c r="G31" s="6"/>
      <c r="H31" s="6"/>
      <c r="I31" s="6"/>
    </row>
    <row r="32" spans="1:9" ht="19.5" customHeight="1">
      <c r="A32" s="16"/>
      <c r="B32" s="37"/>
      <c r="C32" s="28"/>
      <c r="D32" s="7"/>
      <c r="E32" s="18"/>
      <c r="F32" s="6"/>
      <c r="G32" s="6"/>
      <c r="H32" s="6"/>
      <c r="I32" s="6"/>
    </row>
    <row r="33" spans="1:9" ht="19.5" customHeight="1">
      <c r="A33" s="16"/>
      <c r="B33" s="52" t="s">
        <v>33</v>
      </c>
      <c r="C33" s="68"/>
      <c r="D33" s="53"/>
      <c r="E33" s="8"/>
      <c r="F33" s="6"/>
      <c r="G33" s="6"/>
      <c r="H33" s="6"/>
      <c r="I33" s="6"/>
    </row>
    <row r="34" spans="1:9" ht="19.5" customHeight="1" thickBot="1">
      <c r="A34" s="16"/>
      <c r="B34" s="43"/>
      <c r="C34" s="28"/>
      <c r="D34" s="7"/>
      <c r="E34" s="8"/>
      <c r="F34" s="6"/>
      <c r="G34" s="6"/>
      <c r="H34" s="6"/>
      <c r="I34" s="6"/>
    </row>
    <row r="35" spans="1:9" ht="19.5" customHeight="1">
      <c r="A35" s="16"/>
      <c r="B35" s="40" t="s">
        <v>9</v>
      </c>
      <c r="C35" s="108"/>
      <c r="D35" s="41" t="s">
        <v>0</v>
      </c>
      <c r="E35" s="18"/>
      <c r="F35" s="6"/>
      <c r="G35" s="6"/>
      <c r="H35" s="6"/>
      <c r="I35" s="6"/>
    </row>
    <row r="36" spans="1:9" ht="29.25" customHeight="1">
      <c r="A36" s="16"/>
      <c r="B36" s="42" t="s">
        <v>37</v>
      </c>
      <c r="C36" s="109"/>
      <c r="D36" s="51" t="s">
        <v>0</v>
      </c>
      <c r="E36" s="97" t="s">
        <v>29</v>
      </c>
      <c r="F36" s="6"/>
      <c r="G36" s="6"/>
      <c r="H36" s="6"/>
      <c r="I36" s="6"/>
    </row>
    <row r="37" spans="1:9" ht="19.5" customHeight="1">
      <c r="A37" s="16"/>
      <c r="B37" s="42" t="s">
        <v>10</v>
      </c>
      <c r="C37" s="113"/>
      <c r="D37" s="51" t="s">
        <v>0</v>
      </c>
      <c r="E37" s="8"/>
      <c r="F37" s="6"/>
      <c r="G37" s="6"/>
      <c r="H37" s="6"/>
      <c r="I37" s="6"/>
    </row>
    <row r="38" spans="1:9" ht="19.5" customHeight="1" thickBot="1">
      <c r="A38" s="16"/>
      <c r="B38" s="75" t="s">
        <v>25</v>
      </c>
      <c r="C38" s="114">
        <f>C37-C35</f>
        <v>0</v>
      </c>
      <c r="D38" s="45" t="s">
        <v>0</v>
      </c>
      <c r="E38" s="8"/>
      <c r="F38" s="6"/>
      <c r="G38" s="6"/>
      <c r="H38" s="6"/>
      <c r="I38" s="6"/>
    </row>
    <row r="39" spans="1:9" ht="7.5" customHeight="1">
      <c r="A39" s="7"/>
      <c r="B39" s="65"/>
      <c r="C39" s="69"/>
      <c r="D39" s="39"/>
      <c r="E39" s="8"/>
      <c r="F39" s="6"/>
      <c r="G39" s="6"/>
      <c r="H39" s="6"/>
      <c r="I39" s="6"/>
    </row>
    <row r="40" ht="15">
      <c r="E40" s="82"/>
    </row>
    <row r="41" spans="1:9" ht="32.25" customHeight="1">
      <c r="A41" s="7"/>
      <c r="B41" s="128" t="s">
        <v>50</v>
      </c>
      <c r="C41" s="73"/>
      <c r="D41" s="74"/>
      <c r="E41" s="8"/>
      <c r="F41" s="6"/>
      <c r="G41" s="6"/>
      <c r="H41" s="6"/>
      <c r="I41" s="6"/>
    </row>
    <row r="42" spans="1:9" ht="19.5" customHeight="1" thickBot="1">
      <c r="A42" s="7"/>
      <c r="B42" s="76"/>
      <c r="C42" s="77"/>
      <c r="D42" s="78"/>
      <c r="E42" s="8"/>
      <c r="F42" s="6"/>
      <c r="G42" s="6"/>
      <c r="H42" s="6"/>
      <c r="I42" s="6"/>
    </row>
    <row r="43" spans="1:9" ht="19.5" customHeight="1">
      <c r="A43" s="16"/>
      <c r="B43" s="40" t="s">
        <v>28</v>
      </c>
      <c r="C43" s="79"/>
      <c r="D43" s="41" t="s">
        <v>31</v>
      </c>
      <c r="E43" s="18"/>
      <c r="F43" s="6"/>
      <c r="G43" s="6"/>
      <c r="H43" s="6"/>
      <c r="I43" s="6"/>
    </row>
    <row r="44" spans="1:9" ht="19.5" customHeight="1">
      <c r="A44" s="16"/>
      <c r="B44" s="46" t="s">
        <v>18</v>
      </c>
      <c r="C44" s="80"/>
      <c r="D44" s="47" t="s">
        <v>32</v>
      </c>
      <c r="E44" s="18"/>
      <c r="F44" s="6"/>
      <c r="G44" s="6"/>
      <c r="H44" s="6"/>
      <c r="I44" s="6"/>
    </row>
    <row r="45" spans="1:9" ht="11.25" customHeight="1" thickBot="1">
      <c r="A45" s="16"/>
      <c r="B45" s="75"/>
      <c r="C45" s="81"/>
      <c r="D45" s="45"/>
      <c r="E45" s="8"/>
      <c r="F45" s="6"/>
      <c r="G45" s="6"/>
      <c r="H45" s="6"/>
      <c r="I45" s="6"/>
    </row>
    <row r="46" spans="1:9" ht="6" customHeight="1">
      <c r="A46" s="16"/>
      <c r="B46" s="66"/>
      <c r="C46" s="70"/>
      <c r="D46" s="7"/>
      <c r="E46" s="8"/>
      <c r="F46" s="6"/>
      <c r="G46" s="6"/>
      <c r="H46" s="6"/>
      <c r="I46" s="6"/>
    </row>
    <row r="47" spans="1:9" ht="12.75" customHeight="1">
      <c r="A47" s="7"/>
      <c r="B47" s="66"/>
      <c r="C47" s="70"/>
      <c r="D47" s="7"/>
      <c r="E47" s="8"/>
      <c r="F47" s="6"/>
      <c r="G47" s="6"/>
      <c r="H47" s="6"/>
      <c r="I47" s="6"/>
    </row>
    <row r="48" spans="1:9" ht="19.5" customHeight="1">
      <c r="A48" s="7"/>
      <c r="B48" s="86" t="s">
        <v>47</v>
      </c>
      <c r="C48" s="87"/>
      <c r="D48" s="88"/>
      <c r="E48" s="8"/>
      <c r="F48" s="6"/>
      <c r="G48" s="6"/>
      <c r="H48" s="6"/>
      <c r="I48" s="6"/>
    </row>
    <row r="49" spans="1:9" ht="56.25" customHeight="1" thickBot="1">
      <c r="A49" s="7"/>
      <c r="B49" s="89" t="s">
        <v>23</v>
      </c>
      <c r="C49" s="90" t="s">
        <v>46</v>
      </c>
      <c r="D49" s="126" t="s">
        <v>49</v>
      </c>
      <c r="E49" s="8"/>
      <c r="F49" s="6"/>
      <c r="G49" s="6"/>
      <c r="H49" s="6"/>
      <c r="I49" s="6"/>
    </row>
    <row r="50" spans="1:9" ht="19.5" customHeight="1" thickBot="1">
      <c r="A50" s="7"/>
      <c r="B50" s="91" t="s">
        <v>19</v>
      </c>
      <c r="C50" s="106" t="e">
        <f>IF(C$21&lt;0.4,IF(C$29="no",IF(C$30="no",C38+C$36," ")," ")," ")</f>
        <v>#DIV/0!</v>
      </c>
      <c r="D50" s="106" t="e">
        <f>IF(C$21&lt;0.4,IF(C$29="no",IF(C$30="no",C38+C$36," ")," ")," ")</f>
        <v>#DIV/0!</v>
      </c>
      <c r="E50" s="8"/>
      <c r="F50" s="6"/>
      <c r="G50" s="6"/>
      <c r="H50" s="6"/>
      <c r="I50" s="6"/>
    </row>
    <row r="51" spans="1:9" ht="21" customHeight="1" thickBot="1">
      <c r="A51" s="19"/>
      <c r="B51" s="92" t="s">
        <v>20</v>
      </c>
      <c r="C51" s="106" t="e">
        <f>IF(C$21&gt;0.399,IF(C$29="no",IF(C$30="no",C$36*0.5+C$38," ")," ")," ")</f>
        <v>#DIV/0!</v>
      </c>
      <c r="D51" s="106" t="e">
        <f>IF(C$21&gt;0.399,IF(C$29="no",IF(C$30="no",C$36*0.5+C$38," ")," ")," ")</f>
        <v>#DIV/0!</v>
      </c>
      <c r="E51" s="20"/>
      <c r="F51" s="96"/>
      <c r="G51" s="6"/>
      <c r="H51" s="6"/>
      <c r="I51" s="6"/>
    </row>
    <row r="52" spans="1:9" ht="19.5" customHeight="1" thickBot="1">
      <c r="A52" s="16"/>
      <c r="B52" s="92" t="s">
        <v>26</v>
      </c>
      <c r="C52" s="106" t="e">
        <f>IF(C$21&lt;0.4,IF(C$29="yes",IF(C$30="no",C$43*C$38+2*C$38*(1-C$43)," ")," ")," ")</f>
        <v>#DIV/0!</v>
      </c>
      <c r="D52" s="106" t="e">
        <f>IF(C$21&lt;0.4,IF(C$29="yes",IF(C$30="no",C$36+C$38," ")," ")," ")</f>
        <v>#DIV/0!</v>
      </c>
      <c r="E52" s="8"/>
      <c r="F52" s="94"/>
      <c r="G52" s="6"/>
      <c r="H52" s="6"/>
      <c r="I52" s="6"/>
    </row>
    <row r="53" spans="1:9" ht="19.5" customHeight="1" thickBot="1">
      <c r="A53" s="32"/>
      <c r="B53" s="92" t="s">
        <v>27</v>
      </c>
      <c r="C53" s="106" t="e">
        <f>IF(C$21&gt;0.399,IF(C$29="yes",IF(C$30="no",C$38*C43+2*C$38*(1-C$43)," ")," ")," ")</f>
        <v>#DIV/0!</v>
      </c>
      <c r="D53" s="106" t="e">
        <f>IF(C$21&gt;0.399,IF(C$29="yes",IF(C$30="no",C$36*0.5+C$38," ")," ")," ")</f>
        <v>#DIV/0!</v>
      </c>
      <c r="E53" s="71"/>
      <c r="F53" s="6"/>
      <c r="G53" s="6"/>
      <c r="H53" s="6"/>
      <c r="I53" s="6"/>
    </row>
    <row r="54" spans="1:7" ht="21.75" customHeight="1" thickBot="1">
      <c r="A54" s="10"/>
      <c r="B54" s="92" t="s">
        <v>21</v>
      </c>
      <c r="C54" s="106" t="e">
        <f>IF(C$21&lt;0.4,IF(C$30="yes",$C38+1.5*$C38," ")," ")</f>
        <v>#DIV/0!</v>
      </c>
      <c r="D54" s="106" t="e">
        <f>IF(C$21&lt;0.4,IF(C$30="yes",C$37," ")," ")</f>
        <v>#DIV/0!</v>
      </c>
      <c r="E54" s="72"/>
      <c r="F54" s="95"/>
      <c r="G54" s="6"/>
    </row>
    <row r="55" spans="1:7" ht="21.75" customHeight="1" thickBot="1">
      <c r="A55" s="10"/>
      <c r="B55" s="93" t="s">
        <v>22</v>
      </c>
      <c r="C55" s="107" t="e">
        <f>IF(C$21&gt;0.399,IF(C$30="yes",C$38+1.5*C$38," ")," ")</f>
        <v>#DIV/0!</v>
      </c>
      <c r="D55" s="107" t="e">
        <f>IF(C$21&gt;0.399,IF(C$30="yes",C$36*0.5+C$38," ")," ")</f>
        <v>#DIV/0!</v>
      </c>
      <c r="E55" s="125"/>
      <c r="F55" s="95"/>
      <c r="G55" s="6"/>
    </row>
    <row r="56" spans="1:9" ht="34.5" customHeight="1">
      <c r="A56" s="83"/>
      <c r="B56" s="84" t="s">
        <v>48</v>
      </c>
      <c r="C56" s="127" t="e">
        <f>ROUND(LARGE(C50:D55,1),1)</f>
        <v>#DIV/0!</v>
      </c>
      <c r="D56" s="124" t="s">
        <v>0</v>
      </c>
      <c r="E56" s="85"/>
      <c r="F56" s="5"/>
      <c r="G56" s="6"/>
      <c r="H56" s="4"/>
      <c r="I56" s="6"/>
    </row>
    <row r="57" spans="6:9" ht="18">
      <c r="F57" s="5"/>
      <c r="H57" s="4"/>
      <c r="I57" s="6"/>
    </row>
    <row r="58" spans="6:8" ht="33.75" customHeight="1">
      <c r="F58" s="5"/>
      <c r="H58" s="4"/>
    </row>
    <row r="59" spans="6:12" ht="38.25" customHeight="1" thickBot="1">
      <c r="F59" s="5"/>
      <c r="G59" s="4"/>
      <c r="H59" s="4"/>
      <c r="J59" s="11"/>
      <c r="K59" s="11"/>
      <c r="L59" s="11"/>
    </row>
    <row r="60" spans="6:11" ht="35.25" customHeight="1" thickBot="1">
      <c r="F60" s="5"/>
      <c r="G60" s="4"/>
      <c r="H60" s="4"/>
      <c r="K60" s="13"/>
    </row>
    <row r="61" spans="6:8" ht="16.5">
      <c r="F61" s="5"/>
      <c r="G61" s="4"/>
      <c r="H61" s="4"/>
    </row>
    <row r="62" spans="6:8" ht="19.5" customHeight="1">
      <c r="F62" s="5"/>
      <c r="G62" s="4"/>
      <c r="H62" s="4"/>
    </row>
    <row r="63" spans="6:9" ht="19.5" customHeight="1">
      <c r="F63" s="9"/>
      <c r="G63" s="4"/>
      <c r="H63" s="10"/>
      <c r="I63" s="11"/>
    </row>
    <row r="64" spans="6:8" ht="16.5">
      <c r="F64" s="5"/>
      <c r="G64" s="4"/>
      <c r="H64" s="4"/>
    </row>
    <row r="65" spans="6:8" ht="19.5" customHeight="1">
      <c r="F65" s="5"/>
      <c r="G65" s="4"/>
      <c r="H65" s="4"/>
    </row>
    <row r="66" spans="6:8" ht="19.5" customHeight="1">
      <c r="F66" s="5"/>
      <c r="G66" s="10"/>
      <c r="H66" s="4"/>
    </row>
    <row r="67" spans="6:8" ht="16.5">
      <c r="F67" s="5"/>
      <c r="G67" s="4"/>
      <c r="H67" s="4"/>
    </row>
    <row r="68" spans="6:8" ht="16.5">
      <c r="F68" s="5"/>
      <c r="G68" s="4"/>
      <c r="H68" s="4"/>
    </row>
    <row r="69" spans="6:8" ht="16.5">
      <c r="F69" s="5"/>
      <c r="G69" s="4"/>
      <c r="H69" s="4"/>
    </row>
    <row r="70" spans="6:8" ht="16.5">
      <c r="F70" s="5"/>
      <c r="G70" s="4"/>
      <c r="H70" s="4"/>
    </row>
    <row r="71" spans="6:8" ht="19.5" customHeight="1">
      <c r="F71" s="5"/>
      <c r="G71" s="4"/>
      <c r="H71" s="4"/>
    </row>
    <row r="72" spans="6:8" ht="19.5" customHeight="1">
      <c r="F72" s="5"/>
      <c r="G72" s="4"/>
      <c r="H72" s="4"/>
    </row>
    <row r="73" spans="6:8" ht="16.5">
      <c r="F73" s="5"/>
      <c r="G73" s="4"/>
      <c r="H73" s="4"/>
    </row>
    <row r="74" spans="6:8" ht="19.5" customHeight="1">
      <c r="F74" s="5"/>
      <c r="G74" s="4"/>
      <c r="H74" s="4"/>
    </row>
    <row r="75" spans="6:8" ht="19.5" customHeight="1">
      <c r="F75" s="5"/>
      <c r="G75" s="4"/>
      <c r="H75" s="4"/>
    </row>
    <row r="76" spans="6:8" ht="16.5">
      <c r="F76" s="5"/>
      <c r="G76" s="4"/>
      <c r="H76" s="4"/>
    </row>
    <row r="77" spans="6:8" ht="16.5">
      <c r="F77" s="5"/>
      <c r="G77" s="4"/>
      <c r="H77" s="4"/>
    </row>
    <row r="78" spans="6:8" ht="19.5" customHeight="1">
      <c r="F78" s="5"/>
      <c r="G78" s="4"/>
      <c r="H78" s="4"/>
    </row>
    <row r="79" spans="6:8" ht="19.5" customHeight="1">
      <c r="F79" s="5"/>
      <c r="G79" s="4"/>
      <c r="H79" s="4"/>
    </row>
    <row r="80" spans="6:8" ht="19.5" customHeight="1">
      <c r="F80" s="5"/>
      <c r="G80" s="4"/>
      <c r="H80" s="4"/>
    </row>
    <row r="81" spans="6:8" ht="19.5" customHeight="1">
      <c r="F81" s="5"/>
      <c r="G81" s="4"/>
      <c r="H81" s="4"/>
    </row>
    <row r="82" spans="6:8" ht="16.5">
      <c r="F82" s="5"/>
      <c r="G82" s="4"/>
      <c r="H82" s="4"/>
    </row>
    <row r="83" spans="6:8" ht="20.25" customHeight="1">
      <c r="F83" s="5"/>
      <c r="G83" s="4"/>
      <c r="H83" s="4"/>
    </row>
    <row r="84" spans="6:8" ht="22.5" customHeight="1">
      <c r="F84" s="5"/>
      <c r="G84" s="4"/>
      <c r="H84" s="4"/>
    </row>
    <row r="85" spans="6:8" ht="32.25" customHeight="1">
      <c r="F85" s="5"/>
      <c r="G85" s="4"/>
      <c r="H85" s="4"/>
    </row>
    <row r="86" spans="6:8" ht="16.5">
      <c r="F86" s="12"/>
      <c r="G86" s="4"/>
      <c r="H86" s="12"/>
    </row>
    <row r="87" spans="6:8" ht="16.5">
      <c r="F87" s="12"/>
      <c r="G87" s="4"/>
      <c r="H87" s="14"/>
    </row>
    <row r="88" spans="6:8" ht="16.5">
      <c r="F88" s="15"/>
      <c r="G88" s="4"/>
      <c r="H88" s="14"/>
    </row>
    <row r="89" spans="6:8" ht="16.5">
      <c r="F89" s="5"/>
      <c r="G89" s="12"/>
      <c r="H89" s="4"/>
    </row>
    <row r="90" spans="6:8" ht="16.5">
      <c r="F90" s="5"/>
      <c r="G90" s="12"/>
      <c r="H90" s="4"/>
    </row>
    <row r="91" spans="6:8" ht="16.5">
      <c r="F91" s="5"/>
      <c r="G91" s="14"/>
      <c r="H91" s="4"/>
    </row>
    <row r="92" spans="6:8" ht="16.5">
      <c r="F92" s="5"/>
      <c r="G92" s="4"/>
      <c r="H92" s="4"/>
    </row>
    <row r="93" ht="16.5">
      <c r="G93" s="4"/>
    </row>
    <row r="94" ht="16.5">
      <c r="G94" s="4"/>
    </row>
    <row r="95" ht="16.5">
      <c r="G95" s="4"/>
    </row>
  </sheetData>
  <sheetProtection password="E612" sheet="1" objects="1" scenarios="1" selectLockedCells="1"/>
  <protectedRanges>
    <protectedRange sqref="C13:C16" name="Range1"/>
  </protectedRanges>
  <mergeCells count="5">
    <mergeCell ref="D1:E1"/>
    <mergeCell ref="A4:E4"/>
    <mergeCell ref="A3:E3"/>
    <mergeCell ref="A7:B7"/>
    <mergeCell ref="A6:B6"/>
  </mergeCells>
  <conditionalFormatting sqref="C21">
    <cfRule type="expression" priority="31" dxfId="29" stopIfTrue="1">
      <formula>$C$21&gt;0.39999</formula>
    </cfRule>
    <cfRule type="expression" priority="32" dxfId="27" stopIfTrue="1">
      <formula>$C$21&lt;0.4</formula>
    </cfRule>
    <cfRule type="cellIs" priority="33" dxfId="27" operator="between" stopIfTrue="1">
      <formula>0</formula>
      <formula>0.39999</formula>
    </cfRule>
  </conditionalFormatting>
  <conditionalFormatting sqref="C50">
    <cfRule type="cellIs" priority="28" dxfId="0" operator="notEqual" stopIfTrue="1">
      <formula>""" """</formula>
    </cfRule>
  </conditionalFormatting>
  <conditionalFormatting sqref="C50:C55">
    <cfRule type="cellIs" priority="27" dxfId="2" operator="notEqual" stopIfTrue="1">
      <formula>""" """</formula>
    </cfRule>
  </conditionalFormatting>
  <conditionalFormatting sqref="C51">
    <cfRule type="cellIs" priority="26" dxfId="0" operator="notEqual" stopIfTrue="1">
      <formula>""" """</formula>
    </cfRule>
  </conditionalFormatting>
  <conditionalFormatting sqref="C51">
    <cfRule type="cellIs" priority="25" dxfId="0" operator="notEqual" stopIfTrue="1">
      <formula>""" """</formula>
    </cfRule>
  </conditionalFormatting>
  <conditionalFormatting sqref="C52">
    <cfRule type="cellIs" priority="24" dxfId="0" operator="notEqual" stopIfTrue="1">
      <formula>""" """</formula>
    </cfRule>
  </conditionalFormatting>
  <conditionalFormatting sqref="C53">
    <cfRule type="cellIs" priority="23" dxfId="0" operator="notEqual" stopIfTrue="1">
      <formula>""" """</formula>
    </cfRule>
  </conditionalFormatting>
  <conditionalFormatting sqref="C53">
    <cfRule type="cellIs" priority="22" dxfId="0" operator="notEqual" stopIfTrue="1">
      <formula>""" """</formula>
    </cfRule>
  </conditionalFormatting>
  <conditionalFormatting sqref="C55">
    <cfRule type="cellIs" priority="19" dxfId="0" operator="notEqual" stopIfTrue="1">
      <formula>""" """</formula>
    </cfRule>
  </conditionalFormatting>
  <conditionalFormatting sqref="C54">
    <cfRule type="cellIs" priority="21" dxfId="0" operator="notEqual" stopIfTrue="1">
      <formula>""" """</formula>
    </cfRule>
  </conditionalFormatting>
  <conditionalFormatting sqref="C55">
    <cfRule type="cellIs" priority="20" dxfId="0" operator="notEqual" stopIfTrue="1">
      <formula>""" """</formula>
    </cfRule>
  </conditionalFormatting>
  <conditionalFormatting sqref="C36">
    <cfRule type="cellIs" priority="17" dxfId="16" operator="greaterThan" stopIfTrue="1">
      <formula>$C$35</formula>
    </cfRule>
    <cfRule type="colorScale" priority="18" dxfId="0">
      <colorScale>
        <cfvo type="min" val="0"/>
        <cfvo type="max"/>
        <color rgb="FFFF7128"/>
        <color rgb="FFFFEF9C"/>
      </colorScale>
    </cfRule>
  </conditionalFormatting>
  <conditionalFormatting sqref="E36">
    <cfRule type="expression" priority="16" dxfId="30" stopIfTrue="1">
      <formula>$C$36&gt;$C$35</formula>
    </cfRule>
  </conditionalFormatting>
  <conditionalFormatting sqref="D54">
    <cfRule type="cellIs" priority="15" dxfId="2" operator="notEqual" stopIfTrue="1">
      <formula>""" """</formula>
    </cfRule>
  </conditionalFormatting>
  <conditionalFormatting sqref="D54">
    <cfRule type="cellIs" priority="14" dxfId="0" operator="notEqual" stopIfTrue="1">
      <formula>""" """</formula>
    </cfRule>
  </conditionalFormatting>
  <conditionalFormatting sqref="D50">
    <cfRule type="cellIs" priority="13" dxfId="0" operator="notEqual" stopIfTrue="1">
      <formula>""" """</formula>
    </cfRule>
  </conditionalFormatting>
  <conditionalFormatting sqref="D50">
    <cfRule type="cellIs" priority="12" dxfId="2" operator="notEqual" stopIfTrue="1">
      <formula>""" """</formula>
    </cfRule>
  </conditionalFormatting>
  <conditionalFormatting sqref="D51">
    <cfRule type="cellIs" priority="11" dxfId="2" operator="notEqual" stopIfTrue="1">
      <formula>""" """</formula>
    </cfRule>
  </conditionalFormatting>
  <conditionalFormatting sqref="D51">
    <cfRule type="cellIs" priority="10" dxfId="0" operator="notEqual" stopIfTrue="1">
      <formula>""" """</formula>
    </cfRule>
  </conditionalFormatting>
  <conditionalFormatting sqref="D51">
    <cfRule type="cellIs" priority="9" dxfId="0" operator="notEqual" stopIfTrue="1">
      <formula>""" """</formula>
    </cfRule>
  </conditionalFormatting>
  <conditionalFormatting sqref="D52">
    <cfRule type="cellIs" priority="8" dxfId="2" operator="notEqual" stopIfTrue="1">
      <formula>""" """</formula>
    </cfRule>
  </conditionalFormatting>
  <conditionalFormatting sqref="D52">
    <cfRule type="cellIs" priority="7" dxfId="0" operator="notEqual" stopIfTrue="1">
      <formula>""" """</formula>
    </cfRule>
  </conditionalFormatting>
  <conditionalFormatting sqref="D53">
    <cfRule type="cellIs" priority="6" dxfId="2" operator="notEqual" stopIfTrue="1">
      <formula>""" """</formula>
    </cfRule>
  </conditionalFormatting>
  <conditionalFormatting sqref="D53">
    <cfRule type="cellIs" priority="5" dxfId="0" operator="notEqual" stopIfTrue="1">
      <formula>""" """</formula>
    </cfRule>
  </conditionalFormatting>
  <conditionalFormatting sqref="D53">
    <cfRule type="cellIs" priority="4" dxfId="0" operator="notEqual" stopIfTrue="1">
      <formula>""" """</formula>
    </cfRule>
  </conditionalFormatting>
  <conditionalFormatting sqref="D55">
    <cfRule type="cellIs" priority="3" dxfId="2" operator="notEqual" stopIfTrue="1">
      <formula>""" """</formula>
    </cfRule>
  </conditionalFormatting>
  <conditionalFormatting sqref="D55">
    <cfRule type="cellIs" priority="1" dxfId="0" operator="notEqual" stopIfTrue="1">
      <formula>""" """</formula>
    </cfRule>
  </conditionalFormatting>
  <conditionalFormatting sqref="D55">
    <cfRule type="cellIs" priority="2" dxfId="0" operator="notEqual" stopIfTrue="1">
      <formula>""" """</formula>
    </cfRule>
  </conditionalFormatting>
  <dataValidations count="1">
    <dataValidation type="list" allowBlank="1" showInputMessage="1" showErrorMessage="1" sqref="C29:C30">
      <formula1>$I$1:$I$2</formula1>
    </dataValidation>
  </dataValidations>
  <hyperlinks>
    <hyperlink ref="A7:B7" r:id="rId1" display="Redevelopment Criteria Guidance"/>
    <hyperlink ref="A6:B6" r:id="rId2" display="Redevelopment Criteria Guidance"/>
    <hyperlink ref="C9" r:id="rId3" display="Application Guidance"/>
    <hyperlink ref="B26" r:id="rId4" display="Waterbody ID or RIVER ID from GIS Map Server"/>
  </hyperlinks>
  <printOptions/>
  <pageMargins left="0.75" right="0.25" top="0.75" bottom="0.5" header="0.31" footer="0.2"/>
  <pageSetup fitToHeight="1" fitToWidth="1" horizontalDpi="600" verticalDpi="600" orientation="portrait" scale="61" r:id="rId5"/>
  <headerFooter alignWithMargins="0">
    <oddHeader>&amp;R&amp;"Palatino Linotype,Italic"&amp;8&amp;F</oddHeader>
    <oddFooter>&amp;L&amp;"Palatino Linotype,Regular"&amp;11* Enter the name of the STP (both type and label) which has been designed to treat this particular Rev or Rea.&amp;C&amp;"Palatino Linotype,Regular"&amp;8
&amp;R&amp;"Palatino Linotype,Regular"&amp;8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VTDEC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 LaFlamme</dc:creator>
  <cp:keywords/>
  <dc:description/>
  <cp:lastModifiedBy>alisa.richardson</cp:lastModifiedBy>
  <cp:lastPrinted>2015-04-03T14:32:04Z</cp:lastPrinted>
  <dcterms:created xsi:type="dcterms:W3CDTF">2002-12-04T16:59:52Z</dcterms:created>
  <dcterms:modified xsi:type="dcterms:W3CDTF">2015-04-03T15:32:40Z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