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gov.sharepoint.com/sites/dem-ep-oar/Shared Documents/Climate Change and Mobile Sources/Greenhouse Gas Inventory/"/>
    </mc:Choice>
  </mc:AlternateContent>
  <xr:revisionPtr revIDLastSave="165" documentId="8_{9911FB03-BBE6-4AE8-8172-3FBD8B5AB5D1}" xr6:coauthVersionLast="47" xr6:coauthVersionMax="47" xr10:uidLastSave="{3BA8DF8C-7E7A-4C7E-82D3-D4D10758872A}"/>
  <bookViews>
    <workbookView xWindow="28680" yWindow="-120" windowWidth="29040" windowHeight="15840" xr2:uid="{A24994B9-3F3E-4BEE-B1F8-FB421D59E2D8}"/>
  </bookViews>
  <sheets>
    <sheet name="1990-2020 GHG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" l="1"/>
  <c r="AF21" i="2" l="1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E27" i="2" l="1"/>
  <c r="E28" i="2" s="1"/>
  <c r="I27" i="2"/>
  <c r="I28" i="2" s="1"/>
  <c r="M27" i="2"/>
  <c r="M28" i="2" s="1"/>
  <c r="Q27" i="2"/>
  <c r="Q28" i="2" s="1"/>
  <c r="U27" i="2"/>
  <c r="U28" i="2" s="1"/>
  <c r="Y27" i="2"/>
  <c r="Y28" i="2" s="1"/>
  <c r="AC27" i="2"/>
  <c r="B27" i="2"/>
  <c r="B28" i="2" s="1"/>
  <c r="F27" i="2"/>
  <c r="F28" i="2" s="1"/>
  <c r="J27" i="2"/>
  <c r="J28" i="2" s="1"/>
  <c r="N27" i="2"/>
  <c r="N28" i="2" s="1"/>
  <c r="R27" i="2"/>
  <c r="R28" i="2" s="1"/>
  <c r="V27" i="2"/>
  <c r="Z27" i="2"/>
  <c r="AD27" i="2"/>
  <c r="C27" i="2"/>
  <c r="C28" i="2" s="1"/>
  <c r="G27" i="2"/>
  <c r="G28" i="2" s="1"/>
  <c r="K27" i="2"/>
  <c r="K28" i="2" s="1"/>
  <c r="O27" i="2"/>
  <c r="O28" i="2" s="1"/>
  <c r="S27" i="2"/>
  <c r="S28" i="2" s="1"/>
  <c r="W27" i="2"/>
  <c r="W28" i="2" s="1"/>
  <c r="AA27" i="2"/>
  <c r="AE27" i="2"/>
  <c r="D27" i="2"/>
  <c r="D28" i="2" s="1"/>
  <c r="H27" i="2"/>
  <c r="H28" i="2" s="1"/>
  <c r="L27" i="2"/>
  <c r="L28" i="2" s="1"/>
  <c r="P27" i="2"/>
  <c r="P28" i="2" s="1"/>
  <c r="T27" i="2"/>
  <c r="T28" i="2" s="1"/>
  <c r="X28" i="2"/>
  <c r="AB28" i="2"/>
  <c r="AF28" i="2"/>
  <c r="X27" i="2"/>
  <c r="AB27" i="2"/>
  <c r="AF27" i="2"/>
  <c r="AC28" i="2"/>
  <c r="V28" i="2"/>
  <c r="Z28" i="2"/>
  <c r="AD28" i="2"/>
  <c r="AA28" i="2"/>
  <c r="AE2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Poccia, Joseph A. (DEM)</author>
  </authors>
  <commentList>
    <comment ref="A5" authorId="0" shapeId="0" xr:uid="{EE533213-2DF3-4185-BCE3-47048F560BA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(NON-BIOGENIC ONLY)
1990: NESCAUM Methodology (see </t>
        </r>
        <r>
          <rPr>
            <i/>
            <sz val="9"/>
            <color indexed="81"/>
            <rFont val="Tahoma"/>
            <family val="2"/>
          </rPr>
          <t>2010 Rhode Island Greenhouse Gas Emissions Inventory</t>
        </r>
        <r>
          <rPr>
            <sz val="9"/>
            <color indexed="81"/>
            <rFont val="Tahoma"/>
            <family val="2"/>
          </rPr>
          <t xml:space="preserve"> summary)
1991-2009: EPA State Inventory Tool Default
2010-2020: MA/CT Methodology</t>
        </r>
      </text>
    </comment>
    <comment ref="B5" authorId="0" shapeId="0" xr:uid="{604E6C20-681F-462F-81E1-3843F2455EF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Subtracted 0.99 MMTCO2e as done in the </t>
        </r>
        <r>
          <rPr>
            <i/>
            <sz val="9"/>
            <color indexed="81"/>
            <rFont val="Tahoma"/>
            <family val="2"/>
          </rPr>
          <t>2016 Rhode Island Greenhouse Gas Emissions Reduction Plan</t>
        </r>
        <r>
          <rPr>
            <sz val="9"/>
            <color indexed="81"/>
            <rFont val="Tahoma"/>
            <family val="2"/>
          </rPr>
          <t xml:space="preserve"> to account for the grid-average electricity mix</t>
        </r>
      </text>
    </comment>
    <comment ref="A6" authorId="0" shapeId="0" xr:uid="{0EFA570B-75F7-4703-9137-66EE29C15C1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1990-2008: SIT Default
2009-2020: RGGI COATS (CO2 ONLY)</t>
        </r>
      </text>
    </comment>
    <comment ref="A7" authorId="0" shapeId="0" xr:uid="{145EA4C9-42AB-45CD-9D2D-2356E1A170F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1990-2020: U.S. DOE PHMSA material/mileage with EPA State Inventory Tool default emission factors</t>
        </r>
      </text>
    </comment>
    <comment ref="A8" authorId="0" shapeId="0" xr:uid="{BA8465ED-30E5-4CF0-87FB-1D75E00C04B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1990-2020: EPA State Inventory Tool Default</t>
        </r>
      </text>
    </comment>
    <comment ref="A9" authorId="0" shapeId="0" xr:uid="{E5F95F03-37E5-49DB-B897-BB08372E34F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1990-2020: EPA State Inventory Tool Default</t>
        </r>
      </text>
    </comment>
    <comment ref="A11" authorId="0" shapeId="0" xr:uid="{DB69A96B-3C03-44EB-94EA-71FE4B6C265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1990-2009: EPA State Inventory Tool Default
2010-2020: RI Airport Corp Air Inventory</t>
        </r>
      </text>
    </comment>
    <comment ref="A12" authorId="0" shapeId="0" xr:uid="{CB0C2299-12ED-4A1C-9053-9F962325F0D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1990-2016, 2018, 2019: EPA State Inventory Tool Default
2017, 2020: EPA Motor Vehicle Emissions Simulator</t>
        </r>
      </text>
    </comment>
    <comment ref="A13" authorId="0" shapeId="0" xr:uid="{E038D098-7833-409D-B03B-4080A51F599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1990-2020 EPA State Inventory Tool Default</t>
        </r>
      </text>
    </comment>
    <comment ref="A15" authorId="0" shapeId="0" xr:uid="{A84794F6-C4D6-4C12-B244-A4682C4F902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1990-2020 EPA State Inventory Tool Default</t>
        </r>
      </text>
    </comment>
    <comment ref="A16" authorId="0" shapeId="0" xr:uid="{70348CF0-D1C5-4491-B6CA-64245EF187A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1990-2020 EPA State Inventory Tool Default</t>
        </r>
      </text>
    </comment>
    <comment ref="A17" authorId="0" shapeId="0" xr:uid="{924281A4-6FF0-4DFB-B51A-AC74BFDC3F4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1990-2013: SIT Default
2014-2020: Limited DEM Division of Agriculture &amp; Forest Environment data</t>
        </r>
      </text>
    </comment>
    <comment ref="A19" authorId="0" shapeId="0" xr:uid="{FB150010-1F18-486E-B38C-33F012F7436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1990-2009: EPA State Inventory Tool Default
2010-2020: FLIGHT "RI Resource Recovery Corp"</t>
        </r>
      </text>
    </comment>
    <comment ref="A20" authorId="0" shapeId="0" xr:uid="{8EE754FF-1738-4E2E-94EC-598EC167039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1990-2012: EPA State Inventory Tool Default
2013-2020: Limited USDA - New England crop production data</t>
        </r>
      </text>
    </comment>
    <comment ref="A22" authorId="0" shapeId="0" xr:uid="{A6927214-0FDA-4B37-B015-40E4F9D5B37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DEM methodology with U.S. Forest Service data. See </t>
        </r>
        <r>
          <rPr>
            <i/>
            <sz val="9"/>
            <color indexed="81"/>
            <rFont val="Tahoma"/>
            <family val="2"/>
          </rPr>
          <t>Accounting Carbon Sequestration from LULUCF</t>
        </r>
      </text>
    </comment>
    <comment ref="A23" authorId="0" shapeId="0" xr:uid="{CD408F61-E93D-4D92-88FA-2B9771E1CF6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Default EPA </t>
        </r>
        <r>
          <rPr>
            <i/>
            <sz val="9"/>
            <color indexed="81"/>
            <rFont val="Tahoma"/>
            <family val="2"/>
          </rPr>
          <t>U.S. Inventory of GHG Emissions &amp; Sinks by States</t>
        </r>
        <r>
          <rPr>
            <sz val="9"/>
            <color indexed="81"/>
            <rFont val="Tahoma"/>
            <family val="2"/>
          </rPr>
          <t xml:space="preserve"> data</t>
        </r>
      </text>
    </comment>
    <comment ref="A24" authorId="0" shapeId="0" xr:uid="{F541360D-4465-4634-837A-CDA21D6E5AD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Default EPA </t>
        </r>
        <r>
          <rPr>
            <i/>
            <sz val="9"/>
            <color indexed="81"/>
            <rFont val="Tahoma"/>
            <family val="2"/>
          </rPr>
          <t>U.S. Inventory of GHG Emissions &amp; Sinks by States</t>
        </r>
        <r>
          <rPr>
            <sz val="9"/>
            <color indexed="81"/>
            <rFont val="Tahoma"/>
            <family val="2"/>
          </rPr>
          <t xml:space="preserve"> data</t>
        </r>
      </text>
    </comment>
    <comment ref="A25" authorId="0" shapeId="0" xr:uid="{225541AD-AD84-45EB-8099-B095AC7E214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Default EPA </t>
        </r>
        <r>
          <rPr>
            <i/>
            <sz val="9"/>
            <color indexed="81"/>
            <rFont val="Tahoma"/>
            <family val="2"/>
          </rPr>
          <t>U.S. Inventory of GHG Emissions &amp; Sinks by States</t>
        </r>
        <r>
          <rPr>
            <sz val="9"/>
            <color indexed="81"/>
            <rFont val="Tahoma"/>
            <family val="2"/>
          </rPr>
          <t xml:space="preserve"> data (COASTAL WETLANDS ONLY)</t>
        </r>
      </text>
    </comment>
    <comment ref="A26" authorId="0" shapeId="0" xr:uid="{83CDDD7A-424E-4762-98CD-1029A6E3020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1990-2009 Urban Trees: DEM urban land with default canopy 
2010-2020 Urban Trees: DEM urban land with 2015 DEM iTree study
+
Default EPA </t>
        </r>
        <r>
          <rPr>
            <i/>
            <sz val="9"/>
            <color indexed="81"/>
            <rFont val="Tahoma"/>
            <family val="2"/>
          </rPr>
          <t>U.S. Inventory of GHG Emissions &amp; Sinks by States</t>
        </r>
        <r>
          <rPr>
            <sz val="9"/>
            <color indexed="81"/>
            <rFont val="Tahoma"/>
            <family val="2"/>
          </rPr>
          <t xml:space="preserve"> data</t>
        </r>
      </text>
    </comment>
  </commentList>
</comments>
</file>

<file path=xl/sharedStrings.xml><?xml version="1.0" encoding="utf-8"?>
<sst xmlns="http://schemas.openxmlformats.org/spreadsheetml/2006/main" count="29" uniqueCount="29">
  <si>
    <t>1990 - 2020 Rhode Island Greenhouse Gas Emissions Inventory</t>
  </si>
  <si>
    <r>
      <t>All Units in MMTCO</t>
    </r>
    <r>
      <rPr>
        <b/>
        <vertAlign val="subscript"/>
        <sz val="12"/>
        <color theme="0"/>
        <rFont val="Calibri"/>
        <family val="2"/>
        <scheme val="minor"/>
      </rPr>
      <t>2</t>
    </r>
    <r>
      <rPr>
        <b/>
        <sz val="12"/>
        <color theme="0"/>
        <rFont val="Calibri"/>
        <family val="2"/>
        <scheme val="minor"/>
      </rPr>
      <t>e</t>
    </r>
  </si>
  <si>
    <t>Sector</t>
  </si>
  <si>
    <t>Energy</t>
  </si>
  <si>
    <t>Electricity Consumption</t>
  </si>
  <si>
    <t>Natural Gas Distribution</t>
  </si>
  <si>
    <t>Residential Heating</t>
  </si>
  <si>
    <t>Commercial Heating</t>
  </si>
  <si>
    <t>Transportation</t>
  </si>
  <si>
    <t>Aviation</t>
  </si>
  <si>
    <t>Highway Vehicles</t>
  </si>
  <si>
    <t>Non-Road Sources</t>
  </si>
  <si>
    <t>Industry</t>
  </si>
  <si>
    <t>Industrial Heating</t>
  </si>
  <si>
    <t>Industrial Processes</t>
  </si>
  <si>
    <t>Agriculture</t>
  </si>
  <si>
    <t>Waste</t>
  </si>
  <si>
    <t>Municipal Solid Waste</t>
  </si>
  <si>
    <t>Wastewater</t>
  </si>
  <si>
    <t>Land Use, Land Use Change, &amp; Forestry</t>
  </si>
  <si>
    <t>Forest Land</t>
  </si>
  <si>
    <t>Croplands</t>
  </si>
  <si>
    <t>Grasslands</t>
  </si>
  <si>
    <t>Wetlands</t>
  </si>
  <si>
    <t>Settlements</t>
  </si>
  <si>
    <t>TOTAL GROSS EMISSIONS</t>
  </si>
  <si>
    <t>TOTAL NET EMISSIONS</t>
  </si>
  <si>
    <t>*Electricity Generation</t>
  </si>
  <si>
    <t>*Electricity generation emissions reported for informational purposes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</si>
</sst>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vertAlign val="subscript"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29">
    <xf numFmtId="0" fontId="0" fillId="0" borderId="0" xfId="0"/>
    <xf numFmtId="0" fontId="4" fillId="5" borderId="7" xfId="3" applyFont="1" applyFill="1" applyBorder="1" applyAlignment="1">
      <alignment horizontal="center" vertical="center" wrapText="1"/>
    </xf>
    <xf numFmtId="0" fontId="4" fillId="5" borderId="8" xfId="3" applyFont="1" applyFill="1" applyBorder="1" applyAlignment="1">
      <alignment horizontal="center" vertical="center"/>
    </xf>
    <xf numFmtId="0" fontId="6" fillId="6" borderId="8" xfId="1" applyFont="1" applyFill="1" applyBorder="1" applyAlignment="1">
      <alignment horizontal="center" vertical="center" wrapText="1"/>
    </xf>
    <xf numFmtId="2" fontId="7" fillId="6" borderId="8" xfId="0" applyNumberFormat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2" fontId="8" fillId="0" borderId="8" xfId="3" applyNumberFormat="1" applyFont="1" applyFill="1" applyBorder="1" applyAlignment="1">
      <alignment horizontal="center" vertical="center" wrapText="1"/>
    </xf>
    <xf numFmtId="2" fontId="9" fillId="0" borderId="8" xfId="3" applyNumberFormat="1" applyFont="1" applyFill="1" applyBorder="1" applyAlignment="1">
      <alignment horizontal="center" vertical="center" wrapText="1"/>
    </xf>
    <xf numFmtId="2" fontId="8" fillId="0" borderId="8" xfId="2" applyNumberFormat="1" applyFont="1" applyFill="1" applyBorder="1" applyAlignment="1">
      <alignment horizontal="center" vertical="center" wrapText="1"/>
    </xf>
    <xf numFmtId="2" fontId="6" fillId="6" borderId="8" xfId="3" applyNumberFormat="1" applyFont="1" applyFill="1" applyBorder="1" applyAlignment="1">
      <alignment horizontal="center" vertical="center" wrapText="1"/>
    </xf>
    <xf numFmtId="2" fontId="10" fillId="6" borderId="8" xfId="3" applyNumberFormat="1" applyFont="1" applyFill="1" applyBorder="1" applyAlignment="1">
      <alignment horizontal="center" vertical="center" wrapText="1"/>
    </xf>
    <xf numFmtId="2" fontId="6" fillId="6" borderId="8" xfId="2" applyNumberFormat="1" applyFont="1" applyFill="1" applyBorder="1" applyAlignment="1">
      <alignment horizontal="center" vertical="center" wrapText="1"/>
    </xf>
    <xf numFmtId="4" fontId="8" fillId="0" borderId="8" xfId="2" applyNumberFormat="1" applyFont="1" applyFill="1" applyBorder="1" applyAlignment="1">
      <alignment horizontal="center" vertical="center" wrapText="1"/>
    </xf>
    <xf numFmtId="4" fontId="8" fillId="0" borderId="8" xfId="3" applyNumberFormat="1" applyFont="1" applyFill="1" applyBorder="1" applyAlignment="1">
      <alignment horizontal="center" vertical="center" wrapText="1"/>
    </xf>
    <xf numFmtId="2" fontId="8" fillId="0" borderId="8" xfId="2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/>
    </xf>
    <xf numFmtId="4" fontId="8" fillId="0" borderId="8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6" fillId="6" borderId="8" xfId="0" applyNumberFormat="1" applyFont="1" applyFill="1" applyBorder="1" applyAlignment="1">
      <alignment horizontal="center" vertical="center"/>
    </xf>
    <xf numFmtId="0" fontId="8" fillId="7" borderId="8" xfId="1" applyFont="1" applyFill="1" applyBorder="1" applyAlignment="1">
      <alignment horizontal="center" vertical="center" wrapText="1"/>
    </xf>
    <xf numFmtId="2" fontId="8" fillId="7" borderId="8" xfId="0" applyNumberFormat="1" applyFont="1" applyFill="1" applyBorder="1" applyAlignment="1">
      <alignment horizontal="center"/>
    </xf>
    <xf numFmtId="0" fontId="3" fillId="5" borderId="1" xfId="3" applyFont="1" applyFill="1" applyBorder="1" applyAlignment="1">
      <alignment horizontal="center" vertical="center"/>
    </xf>
    <xf numFmtId="0" fontId="3" fillId="5" borderId="2" xfId="3" applyFont="1" applyFill="1" applyBorder="1" applyAlignment="1">
      <alignment horizontal="center" vertical="center"/>
    </xf>
    <xf numFmtId="0" fontId="3" fillId="5" borderId="3" xfId="3" applyFont="1" applyFill="1" applyBorder="1" applyAlignment="1">
      <alignment horizontal="center" vertical="center"/>
    </xf>
    <xf numFmtId="0" fontId="4" fillId="5" borderId="4" xfId="3" applyFont="1" applyFill="1" applyBorder="1" applyAlignment="1">
      <alignment horizontal="center" vertical="center"/>
    </xf>
    <xf numFmtId="0" fontId="4" fillId="5" borderId="5" xfId="3" applyFont="1" applyFill="1" applyBorder="1" applyAlignment="1">
      <alignment horizontal="center" vertical="center"/>
    </xf>
    <xf numFmtId="0" fontId="4" fillId="5" borderId="6" xfId="3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wrapText="1"/>
    </xf>
  </cellXfs>
  <cellStyles count="4">
    <cellStyle name="20% - Accent6" xfId="1" builtinId="50"/>
    <cellStyle name="40% - Accent6" xfId="2" builtinId="51"/>
    <cellStyle name="60% - Accent6" xfId="3" builtinId="5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TERNAL%20Complete%201990-2020%20GHG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-2020 GHG"/>
      <sheetName val="GHG Comparisons"/>
      <sheetName val="Economic Sector Trends"/>
      <sheetName val="Generation vs. Consumption"/>
      <sheetName val="Act on Climate Graph"/>
      <sheetName val="Act on Climate Data"/>
    </sheetNames>
    <sheetDataSet>
      <sheetData sheetId="0">
        <row r="3">
          <cell r="B3">
            <v>1990</v>
          </cell>
          <cell r="C3">
            <v>1991</v>
          </cell>
          <cell r="D3">
            <v>1992</v>
          </cell>
          <cell r="E3">
            <v>1993</v>
          </cell>
          <cell r="F3">
            <v>1994</v>
          </cell>
          <cell r="G3">
            <v>1995</v>
          </cell>
          <cell r="H3">
            <v>1996</v>
          </cell>
          <cell r="I3">
            <v>1997</v>
          </cell>
          <cell r="J3">
            <v>1998</v>
          </cell>
          <cell r="K3">
            <v>1999</v>
          </cell>
          <cell r="L3">
            <v>2000</v>
          </cell>
          <cell r="M3">
            <v>2001</v>
          </cell>
          <cell r="N3">
            <v>2002</v>
          </cell>
          <cell r="O3">
            <v>2003</v>
          </cell>
          <cell r="P3">
            <v>2004</v>
          </cell>
          <cell r="Q3">
            <v>2005</v>
          </cell>
          <cell r="R3">
            <v>2006</v>
          </cell>
          <cell r="S3">
            <v>2007</v>
          </cell>
          <cell r="T3">
            <v>2008</v>
          </cell>
          <cell r="U3">
            <v>2009</v>
          </cell>
          <cell r="V3">
            <v>2010</v>
          </cell>
          <cell r="W3">
            <v>2011</v>
          </cell>
          <cell r="X3">
            <v>2012</v>
          </cell>
          <cell r="Y3">
            <v>2013</v>
          </cell>
          <cell r="Z3">
            <v>2014</v>
          </cell>
          <cell r="AA3">
            <v>2015</v>
          </cell>
          <cell r="AB3">
            <v>2016</v>
          </cell>
          <cell r="AC3">
            <v>2017</v>
          </cell>
          <cell r="AD3">
            <v>2018</v>
          </cell>
          <cell r="AE3">
            <v>2019</v>
          </cell>
          <cell r="AF3">
            <v>2020</v>
          </cell>
        </row>
        <row r="5">
          <cell r="A5" t="str">
            <v>Electricity Consumption</v>
          </cell>
          <cell r="B5">
            <v>2.8152270210675825</v>
          </cell>
          <cell r="C5">
            <v>2.9946629387603831</v>
          </cell>
          <cell r="D5">
            <v>2.9898653371282768</v>
          </cell>
          <cell r="E5">
            <v>3.0627888819362843</v>
          </cell>
          <cell r="F5">
            <v>3.0736177541916083</v>
          </cell>
          <cell r="G5">
            <v>3.103362884310664</v>
          </cell>
          <cell r="H5">
            <v>3.0888330050820012</v>
          </cell>
          <cell r="I5">
            <v>3.1543545359433303</v>
          </cell>
          <cell r="J5">
            <v>3.2213838844604643</v>
          </cell>
          <cell r="K5">
            <v>3.3440654119100244</v>
          </cell>
          <cell r="L5">
            <v>3.4147957674004976</v>
          </cell>
          <cell r="M5">
            <v>3.4577000334247563</v>
          </cell>
          <cell r="N5">
            <v>3.5361065515265988</v>
          </cell>
          <cell r="O5">
            <v>3.6464513890650303</v>
          </cell>
          <cell r="P5">
            <v>3.688944432092252</v>
          </cell>
          <cell r="Q5">
            <v>3.7646094635471767</v>
          </cell>
          <cell r="R5">
            <v>3.5436939255494555</v>
          </cell>
          <cell r="S5">
            <v>3.5339907323105328</v>
          </cell>
          <cell r="T5">
            <v>3.4118666122850652</v>
          </cell>
          <cell r="U5">
            <v>3.2891357121690663</v>
          </cell>
          <cell r="V5">
            <v>2.8096542369552915</v>
          </cell>
          <cell r="W5">
            <v>2.4580897183825527</v>
          </cell>
          <cell r="X5">
            <v>2.2263637227450168</v>
          </cell>
          <cell r="Y5">
            <v>2.2132806683806119</v>
          </cell>
          <cell r="Z5">
            <v>2.207323921965779</v>
          </cell>
          <cell r="AA5">
            <v>2.2607828898490787</v>
          </cell>
          <cell r="AB5">
            <v>2.0157807163959429</v>
          </cell>
          <cell r="AC5">
            <v>2.0549597166240559</v>
          </cell>
          <cell r="AD5">
            <v>1.9099494433033635</v>
          </cell>
          <cell r="AE5">
            <v>1.7494715499020497</v>
          </cell>
          <cell r="AF5">
            <v>2.0419048111736893</v>
          </cell>
        </row>
        <row r="6">
          <cell r="A6" t="str">
            <v>Electricity Generation</v>
          </cell>
          <cell r="B6">
            <v>0.66447443335003897</v>
          </cell>
          <cell r="C6">
            <v>1.3559160550880069</v>
          </cell>
          <cell r="D6">
            <v>2.1668477957182688</v>
          </cell>
          <cell r="E6">
            <v>1.9964854258533868</v>
          </cell>
          <cell r="F6">
            <v>2.1203767326446052</v>
          </cell>
          <cell r="G6">
            <v>1.9825084270838289</v>
          </cell>
          <cell r="H6">
            <v>3.4461525991773168</v>
          </cell>
          <cell r="I6">
            <v>3.3623471143356101</v>
          </cell>
          <cell r="J6">
            <v>3.2836425878388358</v>
          </cell>
          <cell r="K6">
            <v>2.9701053841550911</v>
          </cell>
          <cell r="L6">
            <v>2.6678048821129257</v>
          </cell>
          <cell r="M6">
            <v>3.2183639265734114</v>
          </cell>
          <cell r="N6">
            <v>2.9333808849262324</v>
          </cell>
          <cell r="O6">
            <v>2.2916536020596592</v>
          </cell>
          <cell r="P6">
            <v>1.9592052339294086</v>
          </cell>
          <cell r="Q6">
            <v>2.3921158291079347</v>
          </cell>
          <cell r="R6">
            <v>2.3332262562070456</v>
          </cell>
          <cell r="S6">
            <v>2.8134392576800606</v>
          </cell>
          <cell r="T6">
            <v>2.8866691149398234</v>
          </cell>
          <cell r="U6">
            <v>3.0996531746375533</v>
          </cell>
          <cell r="V6">
            <v>3.1791305139961112</v>
          </cell>
          <cell r="W6">
            <v>3.5802788657552207</v>
          </cell>
          <cell r="X6">
            <v>3.3890479016742003</v>
          </cell>
          <cell r="Y6">
            <v>2.5139040580934999</v>
          </cell>
          <cell r="Z6">
            <v>2.5104431484630001</v>
          </cell>
          <cell r="AA6">
            <v>2.7901789938161996</v>
          </cell>
          <cell r="AB6">
            <v>2.5672066023266997</v>
          </cell>
          <cell r="AC6">
            <v>2.9149767642563997</v>
          </cell>
          <cell r="AD6">
            <v>3.2105502401021999</v>
          </cell>
          <cell r="AE6">
            <v>2.8589835102029992</v>
          </cell>
          <cell r="AF6">
            <v>3.2479743305313002</v>
          </cell>
        </row>
        <row r="8">
          <cell r="A8" t="str">
            <v>Residential Heating</v>
          </cell>
          <cell r="B8">
            <v>2.381286086922624</v>
          </cell>
          <cell r="C8">
            <v>2.395203368398044</v>
          </cell>
          <cell r="D8">
            <v>2.8275156009630913</v>
          </cell>
          <cell r="E8">
            <v>2.7054354855346827</v>
          </cell>
          <cell r="F8">
            <v>2.7563973300709477</v>
          </cell>
          <cell r="G8">
            <v>2.5458285044697027</v>
          </cell>
          <cell r="H8">
            <v>2.7209712764769489</v>
          </cell>
          <cell r="I8">
            <v>2.6607956243152731</v>
          </cell>
          <cell r="J8">
            <v>2.4204818513532786</v>
          </cell>
          <cell r="K8">
            <v>2.3694068147933063</v>
          </cell>
          <cell r="L8">
            <v>2.5690735466479229</v>
          </cell>
          <cell r="M8">
            <v>2.6318363146638166</v>
          </cell>
          <cell r="N8">
            <v>2.5180515871376117</v>
          </cell>
          <cell r="O8">
            <v>2.8646300875031909</v>
          </cell>
          <cell r="P8">
            <v>2.8496783806930379</v>
          </cell>
          <cell r="Q8">
            <v>2.7428328800299808</v>
          </cell>
          <cell r="R8">
            <v>2.2267434792612568</v>
          </cell>
          <cell r="S8">
            <v>2.308548053666212</v>
          </cell>
          <cell r="T8">
            <v>2.2587041156760281</v>
          </cell>
          <cell r="U8">
            <v>2.365029283515296</v>
          </cell>
          <cell r="V8">
            <v>2.2530888111552172</v>
          </cell>
          <cell r="W8">
            <v>2.1502246792627275</v>
          </cell>
          <cell r="X8">
            <v>2.073780276084713</v>
          </cell>
          <cell r="Y8">
            <v>2.2782800444903288</v>
          </cell>
          <cell r="Z8">
            <v>2.3475821907849896</v>
          </cell>
          <cell r="AA8">
            <v>2.4677316095809299</v>
          </cell>
          <cell r="AB8">
            <v>1.8428702218513398</v>
          </cell>
          <cell r="AC8">
            <v>1.8683961222577525</v>
          </cell>
          <cell r="AD8">
            <v>2.3264374173586804</v>
          </cell>
          <cell r="AE8">
            <v>2.0885967392644709</v>
          </cell>
          <cell r="AF8">
            <v>1.9104088758646112</v>
          </cell>
        </row>
        <row r="10">
          <cell r="A10" t="str">
            <v>Transportation</v>
          </cell>
          <cell r="B10">
            <v>4.6530989342286855</v>
          </cell>
          <cell r="C10">
            <v>4.4067077025314312</v>
          </cell>
          <cell r="D10">
            <v>4.535555465568434</v>
          </cell>
          <cell r="E10">
            <v>4.3435317068637369</v>
          </cell>
          <cell r="F10">
            <v>4.2146865089011873</v>
          </cell>
          <cell r="G10">
            <v>4.102940228589036</v>
          </cell>
          <cell r="H10">
            <v>4.1514125068354923</v>
          </cell>
          <cell r="I10">
            <v>4.2426073863222058</v>
          </cell>
          <cell r="J10">
            <v>4.7270776241309775</v>
          </cell>
          <cell r="K10">
            <v>4.825727752539902</v>
          </cell>
          <cell r="L10">
            <v>5.0649091554240853</v>
          </cell>
          <cell r="M10">
            <v>4.957418555053362</v>
          </cell>
          <cell r="N10">
            <v>5.106016489554337</v>
          </cell>
          <cell r="O10">
            <v>5.1472751683397053</v>
          </cell>
          <cell r="P10">
            <v>5.0756951403794579</v>
          </cell>
          <cell r="Q10">
            <v>4.8634833691348449</v>
          </cell>
          <cell r="R10">
            <v>4.7696483660830591</v>
          </cell>
          <cell r="S10">
            <v>5.0104224106046082</v>
          </cell>
          <cell r="T10">
            <v>4.8036687352981975</v>
          </cell>
          <cell r="U10">
            <v>5.1301080503909757</v>
          </cell>
          <cell r="V10">
            <v>4.839517270145997</v>
          </cell>
          <cell r="W10">
            <v>4.564502877919697</v>
          </cell>
          <cell r="X10">
            <v>4.451735728242376</v>
          </cell>
          <cell r="Y10">
            <v>4.4852701924695992</v>
          </cell>
          <cell r="Z10">
            <v>4.510033847818419</v>
          </cell>
          <cell r="AA10">
            <v>4.3252209630238996</v>
          </cell>
          <cell r="AB10">
            <v>4.3824145718072804</v>
          </cell>
          <cell r="AC10">
            <v>4.2381654046840112</v>
          </cell>
          <cell r="AD10">
            <v>4.5334171657865836</v>
          </cell>
          <cell r="AE10">
            <v>4.2701543631197838</v>
          </cell>
          <cell r="AF10">
            <v>3.7729173006552026</v>
          </cell>
        </row>
      </sheetData>
      <sheetData sheetId="1"/>
      <sheetData sheetId="2" refreshError="1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87C17-9753-4170-960A-589071CCB7C7}">
  <sheetPr>
    <pageSetUpPr fitToPage="1"/>
  </sheetPr>
  <dimension ref="A1:AF30"/>
  <sheetViews>
    <sheetView tabSelected="1" zoomScaleNormal="100" zoomScaleSheetLayoutView="90" workbookViewId="0">
      <pane xSplit="1" topLeftCell="B1" activePane="topRight" state="frozen"/>
      <selection pane="topRight" activeCell="F17" sqref="F17"/>
    </sheetView>
  </sheetViews>
  <sheetFormatPr defaultColWidth="8.85546875" defaultRowHeight="15" x14ac:dyDescent="0.25"/>
  <cols>
    <col min="1" max="1" width="40.7109375" customWidth="1"/>
    <col min="2" max="32" width="13.7109375" customWidth="1"/>
  </cols>
  <sheetData>
    <row r="1" spans="1:32" ht="18" customHeight="1" x14ac:dyDescent="0.2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4"/>
    </row>
    <row r="2" spans="1:32" ht="18" customHeight="1" x14ac:dyDescent="0.2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7"/>
    </row>
    <row r="3" spans="1:32" ht="18" customHeight="1" x14ac:dyDescent="0.25">
      <c r="A3" s="1" t="s">
        <v>2</v>
      </c>
      <c r="B3" s="2">
        <v>1990</v>
      </c>
      <c r="C3" s="2">
        <v>1991</v>
      </c>
      <c r="D3" s="2">
        <v>1992</v>
      </c>
      <c r="E3" s="2">
        <v>1993</v>
      </c>
      <c r="F3" s="2">
        <v>1994</v>
      </c>
      <c r="G3" s="2">
        <v>1995</v>
      </c>
      <c r="H3" s="2">
        <v>1996</v>
      </c>
      <c r="I3" s="2">
        <v>1997</v>
      </c>
      <c r="J3" s="2">
        <v>1998</v>
      </c>
      <c r="K3" s="2">
        <v>1999</v>
      </c>
      <c r="L3" s="2">
        <v>2000</v>
      </c>
      <c r="M3" s="2">
        <v>2001</v>
      </c>
      <c r="N3" s="2">
        <v>2002</v>
      </c>
      <c r="O3" s="2">
        <v>2003</v>
      </c>
      <c r="P3" s="2">
        <v>2004</v>
      </c>
      <c r="Q3" s="2">
        <v>2005</v>
      </c>
      <c r="R3" s="2">
        <v>2006</v>
      </c>
      <c r="S3" s="2">
        <v>2007</v>
      </c>
      <c r="T3" s="2">
        <v>2008</v>
      </c>
      <c r="U3" s="2">
        <v>2009</v>
      </c>
      <c r="V3" s="2">
        <v>2010</v>
      </c>
      <c r="W3" s="2">
        <v>2011</v>
      </c>
      <c r="X3" s="2">
        <v>2012</v>
      </c>
      <c r="Y3" s="2">
        <v>2013</v>
      </c>
      <c r="Z3" s="2">
        <v>2014</v>
      </c>
      <c r="AA3" s="2">
        <v>2015</v>
      </c>
      <c r="AB3" s="2">
        <v>2016</v>
      </c>
      <c r="AC3" s="2">
        <v>2017</v>
      </c>
      <c r="AD3" s="2">
        <v>2018</v>
      </c>
      <c r="AE3" s="2">
        <v>2019</v>
      </c>
      <c r="AF3" s="2">
        <v>2020</v>
      </c>
    </row>
    <row r="4" spans="1:32" ht="18" customHeight="1" x14ac:dyDescent="0.25">
      <c r="A4" s="3" t="s">
        <v>3</v>
      </c>
      <c r="B4" s="4">
        <f>SUM(B5+B7)</f>
        <v>3.1424421330675827</v>
      </c>
      <c r="C4" s="4">
        <f t="shared" ref="C4:AF4" si="0">SUM(C5+C7)</f>
        <v>3.3236080587603833</v>
      </c>
      <c r="D4" s="4">
        <f t="shared" si="0"/>
        <v>3.3153061171282769</v>
      </c>
      <c r="E4" s="4">
        <f t="shared" si="0"/>
        <v>3.3899271059362843</v>
      </c>
      <c r="F4" s="4">
        <f t="shared" si="0"/>
        <v>3.3997825301916085</v>
      </c>
      <c r="G4" s="4">
        <f t="shared" si="0"/>
        <v>3.4266614683106642</v>
      </c>
      <c r="H4" s="4">
        <f t="shared" si="0"/>
        <v>3.4129974890820014</v>
      </c>
      <c r="I4" s="4">
        <f t="shared" si="0"/>
        <v>3.4761995279433302</v>
      </c>
      <c r="J4" s="4">
        <f t="shared" si="0"/>
        <v>3.5419516844604644</v>
      </c>
      <c r="K4" s="4">
        <f t="shared" si="0"/>
        <v>3.6638581719100243</v>
      </c>
      <c r="L4" s="4">
        <f t="shared" si="0"/>
        <v>3.7357250194004976</v>
      </c>
      <c r="M4" s="4">
        <f t="shared" si="0"/>
        <v>3.7780791694247564</v>
      </c>
      <c r="N4" s="4">
        <f t="shared" si="0"/>
        <v>3.8538049955265987</v>
      </c>
      <c r="O4" s="4">
        <f t="shared" si="0"/>
        <v>3.9626645170650301</v>
      </c>
      <c r="P4" s="4">
        <f t="shared" si="0"/>
        <v>4.0040420400922523</v>
      </c>
      <c r="Q4" s="4">
        <f t="shared" si="0"/>
        <v>4.0792227555471765</v>
      </c>
      <c r="R4" s="4">
        <f t="shared" si="0"/>
        <v>3.8645315895494554</v>
      </c>
      <c r="S4" s="4">
        <f t="shared" si="0"/>
        <v>3.8515808443105328</v>
      </c>
      <c r="T4" s="4">
        <f t="shared" si="0"/>
        <v>3.7275617962850651</v>
      </c>
      <c r="U4" s="4">
        <f t="shared" si="0"/>
        <v>3.6042247521690665</v>
      </c>
      <c r="V4" s="4">
        <f t="shared" si="0"/>
        <v>3.1188856209552913</v>
      </c>
      <c r="W4" s="4">
        <f t="shared" si="0"/>
        <v>2.7667456463825526</v>
      </c>
      <c r="X4" s="4">
        <f t="shared" si="0"/>
        <v>2.5306818627450167</v>
      </c>
      <c r="Y4" s="4">
        <f t="shared" si="0"/>
        <v>2.5122996683806118</v>
      </c>
      <c r="Z4" s="4">
        <f t="shared" si="0"/>
        <v>2.5012843579657789</v>
      </c>
      <c r="AA4" s="4">
        <f t="shared" si="0"/>
        <v>2.5480096898490787</v>
      </c>
      <c r="AB4" s="4">
        <f t="shared" si="0"/>
        <v>2.2988171763959429</v>
      </c>
      <c r="AC4" s="4">
        <f t="shared" si="0"/>
        <v>2.3332505406240558</v>
      </c>
      <c r="AD4" s="4">
        <f t="shared" si="0"/>
        <v>2.1833655793033637</v>
      </c>
      <c r="AE4" s="4">
        <f t="shared" si="0"/>
        <v>2.0193541419020495</v>
      </c>
      <c r="AF4" s="4">
        <f t="shared" si="0"/>
        <v>2.3057229951736895</v>
      </c>
    </row>
    <row r="5" spans="1:32" ht="18" customHeight="1" x14ac:dyDescent="0.25">
      <c r="A5" s="5" t="s">
        <v>4</v>
      </c>
      <c r="B5" s="6">
        <v>2.8152270210675825</v>
      </c>
      <c r="C5" s="7">
        <v>2.9946629387603831</v>
      </c>
      <c r="D5" s="7">
        <v>2.9898653371282768</v>
      </c>
      <c r="E5" s="7">
        <v>3.0627888819362843</v>
      </c>
      <c r="F5" s="7">
        <v>3.0736177541916083</v>
      </c>
      <c r="G5" s="7">
        <v>3.103362884310664</v>
      </c>
      <c r="H5" s="7">
        <v>3.0888330050820012</v>
      </c>
      <c r="I5" s="7">
        <v>3.1543545359433303</v>
      </c>
      <c r="J5" s="7">
        <v>3.2213838844604643</v>
      </c>
      <c r="K5" s="7">
        <v>3.3440654119100244</v>
      </c>
      <c r="L5" s="7">
        <v>3.4147957674004976</v>
      </c>
      <c r="M5" s="7">
        <v>3.4577000334247563</v>
      </c>
      <c r="N5" s="7">
        <v>3.5361065515265988</v>
      </c>
      <c r="O5" s="7">
        <v>3.6464513890650303</v>
      </c>
      <c r="P5" s="7">
        <v>3.688944432092252</v>
      </c>
      <c r="Q5" s="7">
        <v>3.7646094635471767</v>
      </c>
      <c r="R5" s="7">
        <v>3.5436939255494555</v>
      </c>
      <c r="S5" s="7">
        <v>3.5339907323105328</v>
      </c>
      <c r="T5" s="7">
        <v>3.4118666122850652</v>
      </c>
      <c r="U5" s="7">
        <v>3.2891357121690663</v>
      </c>
      <c r="V5" s="8">
        <v>2.8096542369552915</v>
      </c>
      <c r="W5" s="6">
        <v>2.4580897183825527</v>
      </c>
      <c r="X5" s="6">
        <v>2.2263637227450168</v>
      </c>
      <c r="Y5" s="6">
        <v>2.2132806683806119</v>
      </c>
      <c r="Z5" s="6">
        <v>2.207323921965779</v>
      </c>
      <c r="AA5" s="6">
        <v>2.2607828898490787</v>
      </c>
      <c r="AB5" s="6">
        <v>2.0157807163959429</v>
      </c>
      <c r="AC5" s="6">
        <v>2.0549597166240559</v>
      </c>
      <c r="AD5" s="6">
        <v>1.9099494433033635</v>
      </c>
      <c r="AE5" s="6">
        <v>1.7494715499020497</v>
      </c>
      <c r="AF5" s="6">
        <v>2.0419048111736893</v>
      </c>
    </row>
    <row r="6" spans="1:32" ht="18" customHeight="1" x14ac:dyDescent="0.25">
      <c r="A6" s="20" t="s">
        <v>27</v>
      </c>
      <c r="B6" s="21">
        <v>0.66447443335003897</v>
      </c>
      <c r="C6" s="21">
        <v>1.3559160550880069</v>
      </c>
      <c r="D6" s="21">
        <v>2.1668477957182688</v>
      </c>
      <c r="E6" s="21">
        <v>1.9964854258533868</v>
      </c>
      <c r="F6" s="21">
        <v>2.1203767326446052</v>
      </c>
      <c r="G6" s="21">
        <v>1.9825084270838289</v>
      </c>
      <c r="H6" s="21">
        <v>3.4461525991773168</v>
      </c>
      <c r="I6" s="21">
        <v>3.3623471143356101</v>
      </c>
      <c r="J6" s="21">
        <v>3.2836425878388358</v>
      </c>
      <c r="K6" s="21">
        <v>2.9701053841550911</v>
      </c>
      <c r="L6" s="21">
        <v>2.6678048821129257</v>
      </c>
      <c r="M6" s="21">
        <v>3.2183639265734114</v>
      </c>
      <c r="N6" s="21">
        <v>2.9333808849262324</v>
      </c>
      <c r="O6" s="21">
        <v>2.2916536020596592</v>
      </c>
      <c r="P6" s="21">
        <v>1.9592052339294086</v>
      </c>
      <c r="Q6" s="21">
        <v>2.3921158291079347</v>
      </c>
      <c r="R6" s="21">
        <v>2.3332262562070456</v>
      </c>
      <c r="S6" s="21">
        <v>2.8134392576800606</v>
      </c>
      <c r="T6" s="21">
        <v>2.8866691149398234</v>
      </c>
      <c r="U6" s="21">
        <v>3.0996531746375533</v>
      </c>
      <c r="V6" s="21">
        <v>3.1791305139961112</v>
      </c>
      <c r="W6" s="21">
        <v>3.5802788657552207</v>
      </c>
      <c r="X6" s="21">
        <v>3.3890479016742003</v>
      </c>
      <c r="Y6" s="21">
        <v>2.5139040580934999</v>
      </c>
      <c r="Z6" s="21">
        <v>2.5104431484630001</v>
      </c>
      <c r="AA6" s="21">
        <v>2.7901789938161996</v>
      </c>
      <c r="AB6" s="21">
        <v>2.5672066023266997</v>
      </c>
      <c r="AC6" s="21">
        <v>2.9149767642563997</v>
      </c>
      <c r="AD6" s="21">
        <v>3.2105502401021999</v>
      </c>
      <c r="AE6" s="21">
        <v>2.8589835102029992</v>
      </c>
      <c r="AF6" s="21">
        <v>3.2479743305313002</v>
      </c>
    </row>
    <row r="7" spans="1:32" ht="18" customHeight="1" x14ac:dyDescent="0.25">
      <c r="A7" s="5" t="s">
        <v>5</v>
      </c>
      <c r="B7" s="6">
        <v>0.32721511199999997</v>
      </c>
      <c r="C7" s="7">
        <v>0.32894511999999998</v>
      </c>
      <c r="D7" s="7">
        <v>0.32544078000000004</v>
      </c>
      <c r="E7" s="7">
        <v>0.32713822399999998</v>
      </c>
      <c r="F7" s="7">
        <v>0.32616477599999999</v>
      </c>
      <c r="G7" s="7">
        <v>0.323298584</v>
      </c>
      <c r="H7" s="7">
        <v>0.32416448399999997</v>
      </c>
      <c r="I7" s="7">
        <v>0.321844992</v>
      </c>
      <c r="J7" s="7">
        <v>0.32056779999999996</v>
      </c>
      <c r="K7" s="7">
        <v>0.31979275999999995</v>
      </c>
      <c r="L7" s="7">
        <v>0.32092925199999994</v>
      </c>
      <c r="M7" s="7">
        <v>0.32037913600000001</v>
      </c>
      <c r="N7" s="7">
        <v>0.31769844400000002</v>
      </c>
      <c r="O7" s="7">
        <v>0.31621312800000001</v>
      </c>
      <c r="P7" s="7">
        <v>0.31509760799999992</v>
      </c>
      <c r="Q7" s="7">
        <v>0.31461329199999999</v>
      </c>
      <c r="R7" s="7">
        <v>0.32083766400000002</v>
      </c>
      <c r="S7" s="7">
        <v>0.31759011200000004</v>
      </c>
      <c r="T7" s="7">
        <v>0.31569518400000002</v>
      </c>
      <c r="U7" s="7">
        <v>0.31508904000000004</v>
      </c>
      <c r="V7" s="8">
        <v>0.309231384</v>
      </c>
      <c r="W7" s="6">
        <v>0.30865592799999997</v>
      </c>
      <c r="X7" s="6">
        <v>0.30431813999999996</v>
      </c>
      <c r="Y7" s="6">
        <v>0.29901899999999998</v>
      </c>
      <c r="Z7" s="6">
        <v>0.29396043599999999</v>
      </c>
      <c r="AA7" s="6">
        <v>0.28722679999999995</v>
      </c>
      <c r="AB7" s="6">
        <v>0.28303645999999993</v>
      </c>
      <c r="AC7" s="6">
        <v>0.27829082399999994</v>
      </c>
      <c r="AD7" s="6">
        <v>0.27341613600000003</v>
      </c>
      <c r="AE7" s="6">
        <v>0.26988259199999998</v>
      </c>
      <c r="AF7" s="6">
        <v>0.26381818400000001</v>
      </c>
    </row>
    <row r="8" spans="1:32" ht="18" customHeight="1" x14ac:dyDescent="0.25">
      <c r="A8" s="3" t="s">
        <v>6</v>
      </c>
      <c r="B8" s="9">
        <v>2.381286086922624</v>
      </c>
      <c r="C8" s="10">
        <v>2.395203368398044</v>
      </c>
      <c r="D8" s="10">
        <v>2.8275156009630913</v>
      </c>
      <c r="E8" s="10">
        <v>2.7054354855346827</v>
      </c>
      <c r="F8" s="10">
        <v>2.7563973300709477</v>
      </c>
      <c r="G8" s="10">
        <v>2.5458285044697027</v>
      </c>
      <c r="H8" s="10">
        <v>2.7209712764769489</v>
      </c>
      <c r="I8" s="10">
        <v>2.6607956243152731</v>
      </c>
      <c r="J8" s="10">
        <v>2.4204818513532786</v>
      </c>
      <c r="K8" s="10">
        <v>2.3694068147933063</v>
      </c>
      <c r="L8" s="10">
        <v>2.5690735466479229</v>
      </c>
      <c r="M8" s="10">
        <v>2.6318363146638166</v>
      </c>
      <c r="N8" s="10">
        <v>2.5180515871376117</v>
      </c>
      <c r="O8" s="10">
        <v>2.8646300875031909</v>
      </c>
      <c r="P8" s="10">
        <v>2.8496783806930379</v>
      </c>
      <c r="Q8" s="10">
        <v>2.7428328800299808</v>
      </c>
      <c r="R8" s="10">
        <v>2.2267434792612568</v>
      </c>
      <c r="S8" s="10">
        <v>2.308548053666212</v>
      </c>
      <c r="T8" s="10">
        <v>2.2587041156760281</v>
      </c>
      <c r="U8" s="10">
        <v>2.365029283515296</v>
      </c>
      <c r="V8" s="11">
        <v>2.2530888111552172</v>
      </c>
      <c r="W8" s="9">
        <v>2.1502246792627275</v>
      </c>
      <c r="X8" s="9">
        <v>2.073780276084713</v>
      </c>
      <c r="Y8" s="9">
        <v>2.2782800444903288</v>
      </c>
      <c r="Z8" s="9">
        <v>2.3475821907849896</v>
      </c>
      <c r="AA8" s="9">
        <v>2.4677316095809299</v>
      </c>
      <c r="AB8" s="9">
        <v>1.8428702218513398</v>
      </c>
      <c r="AC8" s="9">
        <v>1.8683961222577525</v>
      </c>
      <c r="AD8" s="9">
        <v>2.3264374173586804</v>
      </c>
      <c r="AE8" s="9">
        <v>2.0885967392644709</v>
      </c>
      <c r="AF8" s="9">
        <v>1.9104088758646112</v>
      </c>
    </row>
    <row r="9" spans="1:32" ht="18" customHeight="1" x14ac:dyDescent="0.25">
      <c r="A9" s="3" t="s">
        <v>7</v>
      </c>
      <c r="B9" s="9">
        <v>1.1250826900470547</v>
      </c>
      <c r="C9" s="10">
        <v>1.1702445898330438</v>
      </c>
      <c r="D9" s="10">
        <v>1.0921064263524267</v>
      </c>
      <c r="E9" s="10">
        <v>1.1453577475498724</v>
      </c>
      <c r="F9" s="10">
        <v>1.3938237662369974</v>
      </c>
      <c r="G9" s="10">
        <v>1.2714891297654092</v>
      </c>
      <c r="H9" s="10">
        <v>1.4355552468432027</v>
      </c>
      <c r="I9" s="10">
        <v>1.3554240663514541</v>
      </c>
      <c r="J9" s="10">
        <v>1.1545317974533094</v>
      </c>
      <c r="K9" s="10">
        <v>1.0957369560029575</v>
      </c>
      <c r="L9" s="10">
        <v>1.2428098416353262</v>
      </c>
      <c r="M9" s="10">
        <v>1.2677872060445687</v>
      </c>
      <c r="N9" s="10">
        <v>1.1723344729365077</v>
      </c>
      <c r="O9" s="10">
        <v>1.3088291015824689</v>
      </c>
      <c r="P9" s="10">
        <v>1.2229297427350669</v>
      </c>
      <c r="Q9" s="10">
        <v>1.1479341402905694</v>
      </c>
      <c r="R9" s="10">
        <v>0.95614071957370173</v>
      </c>
      <c r="S9" s="10">
        <v>1.0520531962493573</v>
      </c>
      <c r="T9" s="10">
        <v>0.94427789708240928</v>
      </c>
      <c r="U9" s="10">
        <v>1.0506191574109469</v>
      </c>
      <c r="V9" s="11">
        <v>0.92385801904978015</v>
      </c>
      <c r="W9" s="9">
        <v>0.86830160380575461</v>
      </c>
      <c r="X9" s="9">
        <v>0.79219745224521587</v>
      </c>
      <c r="Y9" s="9">
        <v>0.91421681771417396</v>
      </c>
      <c r="Z9" s="9">
        <v>1.1336496411294996</v>
      </c>
      <c r="AA9" s="9">
        <v>0.99858227698629864</v>
      </c>
      <c r="AB9" s="9">
        <v>0.85934823703581453</v>
      </c>
      <c r="AC9" s="9">
        <v>0.86950215309675805</v>
      </c>
      <c r="AD9" s="9">
        <v>0.97968491712503636</v>
      </c>
      <c r="AE9" s="9">
        <v>0.9364925326211283</v>
      </c>
      <c r="AF9" s="9">
        <v>0.80495306066392203</v>
      </c>
    </row>
    <row r="10" spans="1:32" ht="18" customHeight="1" x14ac:dyDescent="0.25">
      <c r="A10" s="3" t="s">
        <v>8</v>
      </c>
      <c r="B10" s="10">
        <f>SUM(B11:B13)</f>
        <v>4.6530989342286855</v>
      </c>
      <c r="C10" s="10">
        <f>SUM(C11:C13)</f>
        <v>4.4067077025314312</v>
      </c>
      <c r="D10" s="10">
        <f t="shared" ref="D10:AF10" si="1">SUM(D11:D13)</f>
        <v>4.535555465568434</v>
      </c>
      <c r="E10" s="10">
        <f t="shared" si="1"/>
        <v>4.3435317068637369</v>
      </c>
      <c r="F10" s="10">
        <f t="shared" si="1"/>
        <v>4.2146865089011873</v>
      </c>
      <c r="G10" s="10">
        <f t="shared" si="1"/>
        <v>4.102940228589036</v>
      </c>
      <c r="H10" s="10">
        <f t="shared" si="1"/>
        <v>4.1514125068354923</v>
      </c>
      <c r="I10" s="10">
        <f t="shared" si="1"/>
        <v>4.2426073863222058</v>
      </c>
      <c r="J10" s="10">
        <f t="shared" si="1"/>
        <v>4.7270776241309775</v>
      </c>
      <c r="K10" s="10">
        <f t="shared" si="1"/>
        <v>4.825727752539902</v>
      </c>
      <c r="L10" s="10">
        <f t="shared" si="1"/>
        <v>5.0649091554240853</v>
      </c>
      <c r="M10" s="10">
        <f t="shared" si="1"/>
        <v>4.957418555053362</v>
      </c>
      <c r="N10" s="10">
        <f t="shared" si="1"/>
        <v>5.106016489554337</v>
      </c>
      <c r="O10" s="10">
        <f t="shared" si="1"/>
        <v>5.1472751683397053</v>
      </c>
      <c r="P10" s="10">
        <f t="shared" si="1"/>
        <v>5.0756951403794579</v>
      </c>
      <c r="Q10" s="10">
        <f t="shared" si="1"/>
        <v>4.8634833691348449</v>
      </c>
      <c r="R10" s="10">
        <f t="shared" si="1"/>
        <v>4.7696483660830591</v>
      </c>
      <c r="S10" s="10">
        <f t="shared" si="1"/>
        <v>5.0104224106046082</v>
      </c>
      <c r="T10" s="10">
        <f t="shared" si="1"/>
        <v>4.8036687352981975</v>
      </c>
      <c r="U10" s="10">
        <f t="shared" si="1"/>
        <v>5.1301080503909757</v>
      </c>
      <c r="V10" s="10">
        <f t="shared" si="1"/>
        <v>4.839517270145997</v>
      </c>
      <c r="W10" s="10">
        <f t="shared" si="1"/>
        <v>4.564502877919697</v>
      </c>
      <c r="X10" s="10">
        <f t="shared" si="1"/>
        <v>4.451735728242376</v>
      </c>
      <c r="Y10" s="10">
        <f t="shared" si="1"/>
        <v>4.4852701924695992</v>
      </c>
      <c r="Z10" s="10">
        <f t="shared" si="1"/>
        <v>4.510033847818419</v>
      </c>
      <c r="AA10" s="10">
        <f t="shared" si="1"/>
        <v>4.3252209630238996</v>
      </c>
      <c r="AB10" s="10">
        <f t="shared" si="1"/>
        <v>4.3824145718072804</v>
      </c>
      <c r="AC10" s="10">
        <f t="shared" si="1"/>
        <v>4.2381654046840112</v>
      </c>
      <c r="AD10" s="10">
        <f t="shared" si="1"/>
        <v>4.5334171657865836</v>
      </c>
      <c r="AE10" s="10">
        <f t="shared" si="1"/>
        <v>4.2701543631197838</v>
      </c>
      <c r="AF10" s="10">
        <f t="shared" si="1"/>
        <v>3.7729173006552026</v>
      </c>
    </row>
    <row r="11" spans="1:32" ht="18" customHeight="1" x14ac:dyDescent="0.25">
      <c r="A11" s="5" t="s">
        <v>9</v>
      </c>
      <c r="B11" s="6">
        <v>0.33010825403531735</v>
      </c>
      <c r="C11" s="7">
        <v>0.27669268972174516</v>
      </c>
      <c r="D11" s="7">
        <v>0.23633918088411854</v>
      </c>
      <c r="E11" s="7">
        <v>0.21646297220746269</v>
      </c>
      <c r="F11" s="7">
        <v>0.21811406585117343</v>
      </c>
      <c r="G11" s="7">
        <v>0.21044519068603598</v>
      </c>
      <c r="H11" s="7">
        <v>0.23623526874808351</v>
      </c>
      <c r="I11" s="7">
        <v>0.34597589226834463</v>
      </c>
      <c r="J11" s="7">
        <v>0.38329426700089209</v>
      </c>
      <c r="K11" s="7">
        <v>0.44055508893920786</v>
      </c>
      <c r="L11" s="7">
        <v>0.53461311910294607</v>
      </c>
      <c r="M11" s="7">
        <v>0.54393410397361497</v>
      </c>
      <c r="N11" s="7">
        <v>0.53399232085535853</v>
      </c>
      <c r="O11" s="7">
        <v>0.43868390826357184</v>
      </c>
      <c r="P11" s="7">
        <v>0.43202396288863243</v>
      </c>
      <c r="Q11" s="7">
        <v>0.34494938104827688</v>
      </c>
      <c r="R11" s="7">
        <v>0.25286160496833598</v>
      </c>
      <c r="S11" s="7">
        <v>0.14633186551176713</v>
      </c>
      <c r="T11" s="7">
        <v>0.12766952038482576</v>
      </c>
      <c r="U11" s="7">
        <v>0.2892362368371541</v>
      </c>
      <c r="V11" s="12">
        <v>0.26446803395973151</v>
      </c>
      <c r="W11" s="6">
        <v>0.25969000281879195</v>
      </c>
      <c r="X11" s="6">
        <v>0.24088110899328857</v>
      </c>
      <c r="Y11" s="6">
        <v>0.26412703395973153</v>
      </c>
      <c r="Z11" s="6">
        <v>0.26171048387096774</v>
      </c>
      <c r="AA11" s="6">
        <v>0.23410430119999998</v>
      </c>
      <c r="AB11" s="6">
        <v>0.24943100000000001</v>
      </c>
      <c r="AC11" s="13">
        <v>0.29670750000000001</v>
      </c>
      <c r="AD11" s="13">
        <v>0.32361899999999999</v>
      </c>
      <c r="AE11" s="13">
        <v>0.28115499999999999</v>
      </c>
      <c r="AF11" s="13">
        <v>5.7291999999999996E-2</v>
      </c>
    </row>
    <row r="12" spans="1:32" ht="18" customHeight="1" x14ac:dyDescent="0.25">
      <c r="A12" s="5" t="s">
        <v>10</v>
      </c>
      <c r="B12" s="6">
        <v>3.9779411574762746</v>
      </c>
      <c r="C12" s="7">
        <v>3.8260295265985387</v>
      </c>
      <c r="D12" s="7">
        <v>3.995099379388372</v>
      </c>
      <c r="E12" s="7">
        <v>3.7643433319406423</v>
      </c>
      <c r="F12" s="7">
        <v>3.673997543735005</v>
      </c>
      <c r="G12" s="7">
        <v>3.5532072653991009</v>
      </c>
      <c r="H12" s="7">
        <v>3.6409231862205074</v>
      </c>
      <c r="I12" s="7">
        <v>3.6046636055563339</v>
      </c>
      <c r="J12" s="7">
        <v>4.0449447702331041</v>
      </c>
      <c r="K12" s="7">
        <v>4.1691335100605773</v>
      </c>
      <c r="L12" s="7">
        <v>4.2089028702177602</v>
      </c>
      <c r="M12" s="7">
        <v>4.1173975647757644</v>
      </c>
      <c r="N12" s="7">
        <v>4.1788128481325213</v>
      </c>
      <c r="O12" s="7">
        <v>4.3179214127364327</v>
      </c>
      <c r="P12" s="7">
        <v>4.2962653568308724</v>
      </c>
      <c r="Q12" s="7">
        <v>4.1371432079735708</v>
      </c>
      <c r="R12" s="7">
        <v>4.0679413428624196</v>
      </c>
      <c r="S12" s="7">
        <v>4.1919880670031366</v>
      </c>
      <c r="T12" s="7">
        <v>3.9687061593617563</v>
      </c>
      <c r="U12" s="7">
        <v>4.0485154137016712</v>
      </c>
      <c r="V12" s="12">
        <v>4.0662212258291728</v>
      </c>
      <c r="W12" s="6">
        <v>3.8188968587532854</v>
      </c>
      <c r="X12" s="6">
        <v>3.7612585976432826</v>
      </c>
      <c r="Y12" s="6">
        <v>3.7446758279234706</v>
      </c>
      <c r="Z12" s="6">
        <v>3.6992936404282677</v>
      </c>
      <c r="AA12" s="6">
        <v>3.7444495638484869</v>
      </c>
      <c r="AB12" s="6">
        <v>3.7682460157732494</v>
      </c>
      <c r="AC12" s="13">
        <v>3.5586658525023624</v>
      </c>
      <c r="AD12" s="13">
        <v>3.835923421849635</v>
      </c>
      <c r="AE12" s="13">
        <v>3.6067764781912413</v>
      </c>
      <c r="AF12" s="13">
        <v>3.3435024425118756</v>
      </c>
    </row>
    <row r="13" spans="1:32" ht="18" customHeight="1" x14ac:dyDescent="0.25">
      <c r="A13" s="5" t="s">
        <v>11</v>
      </c>
      <c r="B13" s="6">
        <v>0.34504952271709316</v>
      </c>
      <c r="C13" s="7">
        <v>0.30398548621114813</v>
      </c>
      <c r="D13" s="7">
        <v>0.30411690529594376</v>
      </c>
      <c r="E13" s="7">
        <v>0.36272540271563208</v>
      </c>
      <c r="F13" s="7">
        <v>0.32257489931500921</v>
      </c>
      <c r="G13" s="7">
        <v>0.33928777250389902</v>
      </c>
      <c r="H13" s="7">
        <v>0.27425405186690122</v>
      </c>
      <c r="I13" s="7">
        <v>0.29196788849752686</v>
      </c>
      <c r="J13" s="7">
        <v>0.29883858689698134</v>
      </c>
      <c r="K13" s="7">
        <v>0.2160391535401171</v>
      </c>
      <c r="L13" s="7">
        <v>0.32139316610337831</v>
      </c>
      <c r="M13" s="7">
        <v>0.29608688630398289</v>
      </c>
      <c r="N13" s="7">
        <v>0.39321132056645702</v>
      </c>
      <c r="O13" s="7">
        <v>0.39066984733970073</v>
      </c>
      <c r="P13" s="7">
        <v>0.34740582065995329</v>
      </c>
      <c r="Q13" s="7">
        <v>0.38139078011299732</v>
      </c>
      <c r="R13" s="7">
        <v>0.44884541825230295</v>
      </c>
      <c r="S13" s="7">
        <v>0.67210247808970425</v>
      </c>
      <c r="T13" s="7">
        <v>0.70729305555161559</v>
      </c>
      <c r="U13" s="7">
        <v>0.79235639985215056</v>
      </c>
      <c r="V13" s="12">
        <v>0.50882801035709269</v>
      </c>
      <c r="W13" s="6">
        <v>0.48591601634761983</v>
      </c>
      <c r="X13" s="6">
        <v>0.44959602160580453</v>
      </c>
      <c r="Y13" s="6">
        <v>0.47646733058639734</v>
      </c>
      <c r="Z13" s="6">
        <v>0.54902972351918378</v>
      </c>
      <c r="AA13" s="6">
        <v>0.34666709797541251</v>
      </c>
      <c r="AB13" s="6">
        <v>0.36473755603403141</v>
      </c>
      <c r="AC13" s="13">
        <v>0.38279205218164875</v>
      </c>
      <c r="AD13" s="13">
        <v>0.3738747439369482</v>
      </c>
      <c r="AE13" s="13">
        <v>0.38222288492854234</v>
      </c>
      <c r="AF13" s="13">
        <v>0.37212285814332718</v>
      </c>
    </row>
    <row r="14" spans="1:32" ht="18" customHeight="1" x14ac:dyDescent="0.25">
      <c r="A14" s="3" t="s">
        <v>12</v>
      </c>
      <c r="B14" s="9">
        <f>SUM(B15:B16)</f>
        <v>0.68017864699309527</v>
      </c>
      <c r="C14" s="9">
        <f t="shared" ref="C14:AC14" si="2">SUM(C15:C16)</f>
        <v>1.7447867296254207</v>
      </c>
      <c r="D14" s="9">
        <f t="shared" si="2"/>
        <v>2.8494349832745756</v>
      </c>
      <c r="E14" s="9">
        <f t="shared" si="2"/>
        <v>1.0056843893834457</v>
      </c>
      <c r="F14" s="9">
        <f t="shared" si="2"/>
        <v>2.5886178793597119</v>
      </c>
      <c r="G14" s="9">
        <f t="shared" si="2"/>
        <v>2.2629123079254732</v>
      </c>
      <c r="H14" s="9">
        <f t="shared" si="2"/>
        <v>1.8908150115223297</v>
      </c>
      <c r="I14" s="9">
        <f t="shared" si="2"/>
        <v>1.7805794008259579</v>
      </c>
      <c r="J14" s="9">
        <f t="shared" si="2"/>
        <v>2.6290595296236217</v>
      </c>
      <c r="K14" s="9">
        <f t="shared" si="2"/>
        <v>2.2590683263160356</v>
      </c>
      <c r="L14" s="9">
        <f t="shared" si="2"/>
        <v>0.90993681233895929</v>
      </c>
      <c r="M14" s="9">
        <f t="shared" si="2"/>
        <v>0.7988468740192558</v>
      </c>
      <c r="N14" s="9">
        <f t="shared" si="2"/>
        <v>0.77073677305103283</v>
      </c>
      <c r="O14" s="9">
        <f t="shared" si="2"/>
        <v>0.83090704929461334</v>
      </c>
      <c r="P14" s="9">
        <f t="shared" si="2"/>
        <v>0.87501517462486011</v>
      </c>
      <c r="Q14" s="9">
        <f t="shared" si="2"/>
        <v>0.90209560756144547</v>
      </c>
      <c r="R14" s="9">
        <f t="shared" si="2"/>
        <v>0.91255466056664392</v>
      </c>
      <c r="S14" s="9">
        <f t="shared" si="2"/>
        <v>0.90257456459541541</v>
      </c>
      <c r="T14" s="9">
        <f t="shared" si="2"/>
        <v>0.86300669096209437</v>
      </c>
      <c r="U14" s="9">
        <f t="shared" si="2"/>
        <v>0.98704464419233318</v>
      </c>
      <c r="V14" s="9">
        <f t="shared" si="2"/>
        <v>0.96053272199256412</v>
      </c>
      <c r="W14" s="9">
        <f t="shared" si="2"/>
        <v>0.98437264334602914</v>
      </c>
      <c r="X14" s="9">
        <f t="shared" si="2"/>
        <v>0.91281118192275146</v>
      </c>
      <c r="Y14" s="9">
        <f>SUM(Y15:Y16)</f>
        <v>0.98844565624093961</v>
      </c>
      <c r="Z14" s="9">
        <f t="shared" si="2"/>
        <v>0.92474925664558016</v>
      </c>
      <c r="AA14" s="9">
        <f t="shared" si="2"/>
        <v>0.95347508232797162</v>
      </c>
      <c r="AB14" s="9">
        <f t="shared" si="2"/>
        <v>0.94947350033739308</v>
      </c>
      <c r="AC14" s="9">
        <f t="shared" si="2"/>
        <v>0.980945077208905</v>
      </c>
      <c r="AD14" s="9">
        <f>SUM(AD15:AD16)</f>
        <v>0.99731477393977164</v>
      </c>
      <c r="AE14" s="9">
        <f>SUM(AE15:AE16)</f>
        <v>0.99248006781240328</v>
      </c>
      <c r="AF14" s="9">
        <f>SUM(AF15:AF16)</f>
        <v>0.97852253726201832</v>
      </c>
    </row>
    <row r="15" spans="1:32" ht="18" customHeight="1" x14ac:dyDescent="0.25">
      <c r="A15" s="5" t="s">
        <v>13</v>
      </c>
      <c r="B15" s="6">
        <v>0.606124783087307</v>
      </c>
      <c r="C15" s="7">
        <v>1.6737404021974591</v>
      </c>
      <c r="D15" s="7">
        <v>2.7753587612497737</v>
      </c>
      <c r="E15" s="7">
        <v>0.92090737215033491</v>
      </c>
      <c r="F15" s="7">
        <v>2.479029985239237</v>
      </c>
      <c r="G15" s="7">
        <v>2.1042361614272731</v>
      </c>
      <c r="H15" s="7">
        <v>1.7069296664346729</v>
      </c>
      <c r="I15" s="7">
        <v>1.5615708222979867</v>
      </c>
      <c r="J15" s="7">
        <v>2.3925212092099368</v>
      </c>
      <c r="K15" s="7">
        <v>1.9986083335157665</v>
      </c>
      <c r="L15" s="7">
        <v>0.64053700305220895</v>
      </c>
      <c r="M15" s="7">
        <v>0.51538872173153227</v>
      </c>
      <c r="N15" s="7">
        <v>0.47655036600774198</v>
      </c>
      <c r="O15" s="7">
        <v>0.52777054202273799</v>
      </c>
      <c r="P15" s="7">
        <v>0.56873038765165995</v>
      </c>
      <c r="Q15" s="7">
        <v>0.57994682995339908</v>
      </c>
      <c r="R15" s="7">
        <v>0.57909187875843904</v>
      </c>
      <c r="S15" s="7">
        <v>0.55937881547620116</v>
      </c>
      <c r="T15" s="7">
        <v>0.50239391464943572</v>
      </c>
      <c r="U15" s="7">
        <v>0.58315322239799883</v>
      </c>
      <c r="V15" s="14">
        <v>0.5539022665932235</v>
      </c>
      <c r="W15" s="6">
        <v>0.51924457876381946</v>
      </c>
      <c r="X15" s="6">
        <v>0.51797855875677523</v>
      </c>
      <c r="Y15" s="6">
        <v>0.53843468492205304</v>
      </c>
      <c r="Z15" s="6">
        <v>0.538498008368959</v>
      </c>
      <c r="AA15" s="6">
        <v>0.56003227527002564</v>
      </c>
      <c r="AB15" s="6">
        <v>0.55969525452088709</v>
      </c>
      <c r="AC15" s="6">
        <v>0.59220685632514503</v>
      </c>
      <c r="AD15" s="6">
        <v>0.60679939785535586</v>
      </c>
      <c r="AE15" s="6">
        <v>0.59540712202563617</v>
      </c>
      <c r="AF15" s="6">
        <v>0.57451898554203751</v>
      </c>
    </row>
    <row r="16" spans="1:32" ht="18" customHeight="1" x14ac:dyDescent="0.25">
      <c r="A16" s="5" t="s">
        <v>14</v>
      </c>
      <c r="B16" s="6">
        <v>7.4053863905788248E-2</v>
      </c>
      <c r="C16" s="7">
        <v>7.1046327427961548E-2</v>
      </c>
      <c r="D16" s="7">
        <v>7.4076222024801908E-2</v>
      </c>
      <c r="E16" s="7">
        <v>8.4777017233110749E-2</v>
      </c>
      <c r="F16" s="7">
        <v>0.1095878941204748</v>
      </c>
      <c r="G16" s="7">
        <v>0.15867614649820005</v>
      </c>
      <c r="H16" s="7">
        <v>0.18388534508765686</v>
      </c>
      <c r="I16" s="7">
        <v>0.21900857852797126</v>
      </c>
      <c r="J16" s="7">
        <v>0.23653832041368483</v>
      </c>
      <c r="K16" s="7">
        <v>0.26045999280026888</v>
      </c>
      <c r="L16" s="7">
        <v>0.26939980928675028</v>
      </c>
      <c r="M16" s="7">
        <v>0.28345815228772353</v>
      </c>
      <c r="N16" s="7">
        <v>0.2941864070432908</v>
      </c>
      <c r="O16" s="7">
        <v>0.3031365072718753</v>
      </c>
      <c r="P16" s="7">
        <v>0.30628478697320016</v>
      </c>
      <c r="Q16" s="7">
        <v>0.32214877760804644</v>
      </c>
      <c r="R16" s="7">
        <v>0.33346278180820488</v>
      </c>
      <c r="S16" s="7">
        <v>0.34319574911921424</v>
      </c>
      <c r="T16" s="7">
        <v>0.36061277631265864</v>
      </c>
      <c r="U16" s="7">
        <v>0.40389142179433435</v>
      </c>
      <c r="V16" s="8">
        <v>0.40663045539934062</v>
      </c>
      <c r="W16" s="6">
        <v>0.46512806458220962</v>
      </c>
      <c r="X16" s="6">
        <v>0.39483262316597623</v>
      </c>
      <c r="Y16" s="6">
        <v>0.45001097131888662</v>
      </c>
      <c r="Z16" s="6">
        <v>0.38625124827662122</v>
      </c>
      <c r="AA16" s="6">
        <v>0.39344280705794604</v>
      </c>
      <c r="AB16" s="6">
        <v>0.389778245816506</v>
      </c>
      <c r="AC16" s="6">
        <v>0.38873822088375998</v>
      </c>
      <c r="AD16" s="6">
        <v>0.39051537608441583</v>
      </c>
      <c r="AE16" s="6">
        <v>0.39707294578676705</v>
      </c>
      <c r="AF16" s="6">
        <v>0.40400355171998087</v>
      </c>
    </row>
    <row r="17" spans="1:32" ht="18" customHeight="1" x14ac:dyDescent="0.25">
      <c r="A17" s="3" t="s">
        <v>15</v>
      </c>
      <c r="B17" s="9">
        <v>5.0423938138995858E-2</v>
      </c>
      <c r="C17" s="10">
        <v>4.8417742772320568E-2</v>
      </c>
      <c r="D17" s="10">
        <v>6.1595661275849506E-2</v>
      </c>
      <c r="E17" s="10">
        <v>7.8726685604054991E-2</v>
      </c>
      <c r="F17" s="10">
        <v>4.6333341808307268E-2</v>
      </c>
      <c r="G17" s="10">
        <v>4.44583822825627E-2</v>
      </c>
      <c r="H17" s="10">
        <v>4.5438738119353145E-2</v>
      </c>
      <c r="I17" s="10">
        <v>4.3556378237484678E-2</v>
      </c>
      <c r="J17" s="10">
        <v>5.3591372397160067E-2</v>
      </c>
      <c r="K17" s="10">
        <v>5.7083389498839787E-2</v>
      </c>
      <c r="L17" s="10">
        <v>5.3695647587471369E-2</v>
      </c>
      <c r="M17" s="10">
        <v>5.0165543392845527E-2</v>
      </c>
      <c r="N17" s="10">
        <v>4.6172284832494769E-2</v>
      </c>
      <c r="O17" s="10">
        <v>4.6370504251783962E-2</v>
      </c>
      <c r="P17" s="10">
        <v>4.9127125739050828E-2</v>
      </c>
      <c r="Q17" s="10">
        <v>5.1676480145572065E-2</v>
      </c>
      <c r="R17" s="10">
        <v>5.3698067782666579E-2</v>
      </c>
      <c r="S17" s="10">
        <v>5.4484864093463481E-2</v>
      </c>
      <c r="T17" s="10">
        <v>6.2706971967534317E-2</v>
      </c>
      <c r="U17" s="10">
        <v>5.8845909705620043E-2</v>
      </c>
      <c r="V17" s="11">
        <v>5.5184275944321182E-2</v>
      </c>
      <c r="W17" s="9">
        <v>5.5078964174787318E-2</v>
      </c>
      <c r="X17" s="9">
        <v>5.0548889526389806E-2</v>
      </c>
      <c r="Y17" s="9">
        <v>4.9603752735496928E-2</v>
      </c>
      <c r="Z17" s="9">
        <v>4.7011148357932506E-2</v>
      </c>
      <c r="AA17" s="9">
        <v>4.7034820318215841E-2</v>
      </c>
      <c r="AB17" s="9">
        <v>5.0778123872081332E-2</v>
      </c>
      <c r="AC17" s="9">
        <v>5.6523382198695599E-2</v>
      </c>
      <c r="AD17" s="9">
        <v>5.4806230993586169E-2</v>
      </c>
      <c r="AE17" s="9">
        <v>3.4182855547740282E-2</v>
      </c>
      <c r="AF17" s="9">
        <v>2.7719812813333234E-2</v>
      </c>
    </row>
    <row r="18" spans="1:32" ht="18" customHeight="1" x14ac:dyDescent="0.25">
      <c r="A18" s="3" t="s">
        <v>16</v>
      </c>
      <c r="B18" s="9">
        <f>SUM(B19:B20)</f>
        <v>0.3356353581772048</v>
      </c>
      <c r="C18" s="9">
        <f t="shared" ref="C18:AC18" si="3">SUM(C19:C20)</f>
        <v>0.36022511535313001</v>
      </c>
      <c r="D18" s="9">
        <f t="shared" si="3"/>
        <v>0.39754255076993189</v>
      </c>
      <c r="E18" s="9">
        <f t="shared" si="3"/>
        <v>0.43325624219043524</v>
      </c>
      <c r="F18" s="9">
        <f t="shared" si="3"/>
        <v>0.35100840778115294</v>
      </c>
      <c r="G18" s="9">
        <f t="shared" si="3"/>
        <v>0.36896339505209524</v>
      </c>
      <c r="H18" s="9">
        <f t="shared" si="3"/>
        <v>0.38897210640379187</v>
      </c>
      <c r="I18" s="9">
        <f t="shared" si="3"/>
        <v>0.35039868802633373</v>
      </c>
      <c r="J18" s="9">
        <f t="shared" si="3"/>
        <v>0.337596208046478</v>
      </c>
      <c r="K18" s="9">
        <f t="shared" si="3"/>
        <v>0.32178517630218051</v>
      </c>
      <c r="L18" s="9">
        <f t="shared" si="3"/>
        <v>0.30602767501763461</v>
      </c>
      <c r="M18" s="9">
        <f t="shared" si="3"/>
        <v>0.16763552140899335</v>
      </c>
      <c r="N18" s="9">
        <f t="shared" si="3"/>
        <v>0.17185687730446958</v>
      </c>
      <c r="O18" s="9">
        <f t="shared" si="3"/>
        <v>0.17588057724960682</v>
      </c>
      <c r="P18" s="9">
        <f t="shared" si="3"/>
        <v>0.17981161587944883</v>
      </c>
      <c r="Q18" s="9">
        <f t="shared" si="3"/>
        <v>0.18220304961227557</v>
      </c>
      <c r="R18" s="9">
        <f t="shared" si="3"/>
        <v>0.18479394335894117</v>
      </c>
      <c r="S18" s="9">
        <f t="shared" si="3"/>
        <v>0.18621229805744166</v>
      </c>
      <c r="T18" s="9">
        <f t="shared" si="3"/>
        <v>0.18698902478477297</v>
      </c>
      <c r="U18" s="9">
        <f t="shared" si="3"/>
        <v>0.1873553976432954</v>
      </c>
      <c r="V18" s="9">
        <f t="shared" si="3"/>
        <v>0.3501119825068626</v>
      </c>
      <c r="W18" s="9">
        <f t="shared" si="3"/>
        <v>0.2226743787653126</v>
      </c>
      <c r="X18" s="9">
        <f t="shared" si="3"/>
        <v>0.34059668782758618</v>
      </c>
      <c r="Y18" s="9">
        <f t="shared" si="3"/>
        <v>0.26677273262595519</v>
      </c>
      <c r="Z18" s="9">
        <f t="shared" si="3"/>
        <v>0.21753244223317281</v>
      </c>
      <c r="AA18" s="9">
        <f t="shared" si="3"/>
        <v>0.21725225170578683</v>
      </c>
      <c r="AB18" s="9">
        <f t="shared" si="3"/>
        <v>0.20772859953250758</v>
      </c>
      <c r="AC18" s="9">
        <f t="shared" si="3"/>
        <v>0.21416227576105484</v>
      </c>
      <c r="AD18" s="9">
        <f>SUM(AD19:AD20)</f>
        <v>0.21459154914733125</v>
      </c>
      <c r="AE18" s="9">
        <f>SUM(AE19:AE20)</f>
        <v>0.23209040566353811</v>
      </c>
      <c r="AF18" s="9">
        <f>SUM(AF19:AF20)</f>
        <v>0.11848749981835872</v>
      </c>
    </row>
    <row r="19" spans="1:32" ht="18" customHeight="1" x14ac:dyDescent="0.25">
      <c r="A19" s="5" t="s">
        <v>17</v>
      </c>
      <c r="B19" s="6">
        <v>0.2388104813842139</v>
      </c>
      <c r="C19" s="7">
        <v>0.26273816865513444</v>
      </c>
      <c r="D19" s="7">
        <v>0.29965470218222701</v>
      </c>
      <c r="E19" s="7">
        <v>0.33512371772517047</v>
      </c>
      <c r="F19" s="7">
        <v>0.25236339060377266</v>
      </c>
      <c r="G19" s="7">
        <v>0.27043268285676114</v>
      </c>
      <c r="H19" s="7">
        <v>0.2898481177415736</v>
      </c>
      <c r="I19" s="7">
        <v>0.25092682539231259</v>
      </c>
      <c r="J19" s="7">
        <v>0.23747582664608669</v>
      </c>
      <c r="K19" s="7">
        <v>0.22032608144469235</v>
      </c>
      <c r="L19" s="7">
        <v>0.20360645645232589</v>
      </c>
      <c r="M19" s="7">
        <v>6.4991922498671917E-2</v>
      </c>
      <c r="N19" s="7">
        <v>6.8127834233417284E-2</v>
      </c>
      <c r="O19" s="7">
        <v>7.1404240600108748E-2</v>
      </c>
      <c r="P19" s="7">
        <v>7.4791932265673378E-2</v>
      </c>
      <c r="Q19" s="7">
        <v>7.828707931197787E-2</v>
      </c>
      <c r="R19" s="7">
        <v>8.1121749431386059E-2</v>
      </c>
      <c r="S19" s="7">
        <v>8.3327881925405745E-2</v>
      </c>
      <c r="T19" s="7">
        <v>8.47766427459824E-2</v>
      </c>
      <c r="U19" s="7">
        <v>8.5497728861201994E-2</v>
      </c>
      <c r="V19" s="8">
        <v>0.248220672</v>
      </c>
      <c r="W19" s="6">
        <v>0.12135569600000001</v>
      </c>
      <c r="X19" s="6">
        <v>0.238919408</v>
      </c>
      <c r="Y19" s="6">
        <v>0.16443784</v>
      </c>
      <c r="Z19" s="6">
        <v>0.114253664</v>
      </c>
      <c r="AA19" s="6">
        <v>0.11364651200000001</v>
      </c>
      <c r="AB19" s="6">
        <v>0.10394048</v>
      </c>
      <c r="AC19" s="6">
        <v>0.11076128</v>
      </c>
      <c r="AD19" s="6">
        <v>0.11076128</v>
      </c>
      <c r="AE19" s="6">
        <v>0.12926132799999998</v>
      </c>
      <c r="AF19" s="6">
        <v>1.576232E-2</v>
      </c>
    </row>
    <row r="20" spans="1:32" ht="18" customHeight="1" x14ac:dyDescent="0.25">
      <c r="A20" s="5" t="s">
        <v>18</v>
      </c>
      <c r="B20" s="6">
        <v>9.6824876792990927E-2</v>
      </c>
      <c r="C20" s="7">
        <v>9.7486946697995569E-2</v>
      </c>
      <c r="D20" s="7">
        <v>9.7887848587704884E-2</v>
      </c>
      <c r="E20" s="7">
        <v>9.813252446526477E-2</v>
      </c>
      <c r="F20" s="7">
        <v>9.8645017177380265E-2</v>
      </c>
      <c r="G20" s="7">
        <v>9.8530712195334116E-2</v>
      </c>
      <c r="H20" s="7">
        <v>9.9123988662218276E-2</v>
      </c>
      <c r="I20" s="7">
        <v>9.9471862634021121E-2</v>
      </c>
      <c r="J20" s="7">
        <v>0.10012038140039131</v>
      </c>
      <c r="K20" s="7">
        <v>0.10145909485748814</v>
      </c>
      <c r="L20" s="7">
        <v>0.10242121856530875</v>
      </c>
      <c r="M20" s="7">
        <v>0.10264359891032143</v>
      </c>
      <c r="N20" s="7">
        <v>0.1037290430710523</v>
      </c>
      <c r="O20" s="7">
        <v>0.10447633664949806</v>
      </c>
      <c r="P20" s="7">
        <v>0.10501968361377546</v>
      </c>
      <c r="Q20" s="7">
        <v>0.10391597030029771</v>
      </c>
      <c r="R20" s="7">
        <v>0.10367219392755513</v>
      </c>
      <c r="S20" s="7">
        <v>0.10288441613203592</v>
      </c>
      <c r="T20" s="7">
        <v>0.10221238203879056</v>
      </c>
      <c r="U20" s="7">
        <v>0.1018576687820934</v>
      </c>
      <c r="V20" s="8">
        <v>0.10189131050686256</v>
      </c>
      <c r="W20" s="6">
        <v>0.10131868276531257</v>
      </c>
      <c r="X20" s="6">
        <v>0.10167727982758619</v>
      </c>
      <c r="Y20" s="6">
        <v>0.10233489262595517</v>
      </c>
      <c r="Z20" s="6">
        <v>0.10327877823317282</v>
      </c>
      <c r="AA20" s="6">
        <v>0.10360573970578683</v>
      </c>
      <c r="AB20" s="6">
        <v>0.10378811953250758</v>
      </c>
      <c r="AC20" s="6">
        <v>0.10340099576105485</v>
      </c>
      <c r="AD20" s="6">
        <v>0.10383026914733126</v>
      </c>
      <c r="AE20" s="6">
        <v>0.10282907766353812</v>
      </c>
      <c r="AF20" s="6">
        <v>0.10272517981835873</v>
      </c>
    </row>
    <row r="21" spans="1:32" ht="18" customHeight="1" x14ac:dyDescent="0.25">
      <c r="A21" s="3" t="s">
        <v>19</v>
      </c>
      <c r="B21" s="10">
        <f>SUM(B22:B26)</f>
        <v>-0.81003305769484479</v>
      </c>
      <c r="C21" s="10">
        <f>SUM(C22:C26)</f>
        <v>-0.79727109493151382</v>
      </c>
      <c r="D21" s="10">
        <f t="shared" ref="D21:AF21" si="4">SUM(D22:D26)</f>
        <v>-0.78648662921555845</v>
      </c>
      <c r="E21" s="10">
        <f t="shared" si="4"/>
        <v>-0.77528804982582744</v>
      </c>
      <c r="F21" s="10">
        <f t="shared" si="4"/>
        <v>-0.73208553838211365</v>
      </c>
      <c r="G21" s="10">
        <f t="shared" si="4"/>
        <v>-0.72958621423269054</v>
      </c>
      <c r="H21" s="10">
        <f t="shared" si="4"/>
        <v>-0.71788483175052187</v>
      </c>
      <c r="I21" s="10">
        <f t="shared" si="4"/>
        <v>-0.70887569589004085</v>
      </c>
      <c r="J21" s="10">
        <f t="shared" si="4"/>
        <v>-0.70850513534840975</v>
      </c>
      <c r="K21" s="10">
        <f t="shared" si="4"/>
        <v>-0.71289270028133445</v>
      </c>
      <c r="L21" s="10">
        <f t="shared" si="4"/>
        <v>-0.84525480394635655</v>
      </c>
      <c r="M21" s="10">
        <f t="shared" si="4"/>
        <v>-0.82645204221798552</v>
      </c>
      <c r="N21" s="10">
        <f t="shared" si="4"/>
        <v>-0.82494808614358384</v>
      </c>
      <c r="O21" s="10">
        <f t="shared" si="4"/>
        <v>-0.82913579134027326</v>
      </c>
      <c r="P21" s="10">
        <f t="shared" si="4"/>
        <v>-0.82205167195311946</v>
      </c>
      <c r="Q21" s="10">
        <f t="shared" si="4"/>
        <v>-0.81364476873665226</v>
      </c>
      <c r="R21" s="10">
        <f t="shared" si="4"/>
        <v>-0.82269495661159198</v>
      </c>
      <c r="S21" s="10">
        <f t="shared" si="4"/>
        <v>-0.80626757616172318</v>
      </c>
      <c r="T21" s="10">
        <f t="shared" si="4"/>
        <v>-0.78873061465362371</v>
      </c>
      <c r="U21" s="10">
        <f t="shared" si="4"/>
        <v>-0.79350760632326245</v>
      </c>
      <c r="V21" s="10">
        <f t="shared" si="4"/>
        <v>-0.70584783546423235</v>
      </c>
      <c r="W21" s="10">
        <f t="shared" si="4"/>
        <v>-0.70925227682296121</v>
      </c>
      <c r="X21" s="10">
        <f t="shared" si="4"/>
        <v>-0.71468592274459075</v>
      </c>
      <c r="Y21" s="10">
        <f t="shared" si="4"/>
        <v>-0.70895635027345838</v>
      </c>
      <c r="Z21" s="10">
        <f t="shared" si="4"/>
        <v>-0.71021347920875733</v>
      </c>
      <c r="AA21" s="10">
        <f t="shared" si="4"/>
        <v>-0.71850076240162286</v>
      </c>
      <c r="AB21" s="10">
        <f t="shared" si="4"/>
        <v>-0.70657103787416997</v>
      </c>
      <c r="AC21" s="10">
        <f t="shared" si="4"/>
        <v>-0.71476972232110236</v>
      </c>
      <c r="AD21" s="10">
        <f t="shared" si="4"/>
        <v>-0.71511134945045818</v>
      </c>
      <c r="AE21" s="10">
        <f t="shared" si="4"/>
        <v>-0.70067415492878582</v>
      </c>
      <c r="AF21" s="10">
        <f t="shared" si="4"/>
        <v>-0.68310656241001511</v>
      </c>
    </row>
    <row r="22" spans="1:32" ht="18" customHeight="1" x14ac:dyDescent="0.25">
      <c r="A22" s="5" t="s">
        <v>20</v>
      </c>
      <c r="B22" s="6">
        <v>-0.60494188872144483</v>
      </c>
      <c r="C22" s="7">
        <v>-0.60396772646911379</v>
      </c>
      <c r="D22" s="7">
        <v>-0.60532132172125852</v>
      </c>
      <c r="E22" s="7">
        <v>-0.60418870711132744</v>
      </c>
      <c r="F22" s="7">
        <v>-0.55911403902221368</v>
      </c>
      <c r="G22" s="7">
        <v>-0.56143540158849059</v>
      </c>
      <c r="H22" s="7">
        <v>-0.56137003110912198</v>
      </c>
      <c r="I22" s="7">
        <v>-0.56139418976454081</v>
      </c>
      <c r="J22" s="7">
        <v>-0.56097780823290977</v>
      </c>
      <c r="K22" s="7">
        <v>-0.56128050197433443</v>
      </c>
      <c r="L22" s="7">
        <v>-0.56076947535735655</v>
      </c>
      <c r="M22" s="7">
        <v>-0.54675398848598533</v>
      </c>
      <c r="N22" s="7">
        <v>-0.54708368307758382</v>
      </c>
      <c r="O22" s="7">
        <v>-0.54795907906217312</v>
      </c>
      <c r="P22" s="7">
        <v>-0.54802587063891939</v>
      </c>
      <c r="Q22" s="7">
        <v>-0.54803013393105215</v>
      </c>
      <c r="R22" s="7">
        <v>-0.55421044771759198</v>
      </c>
      <c r="S22" s="7">
        <v>-0.53982419924922298</v>
      </c>
      <c r="T22" s="7">
        <v>-0.51894078959582357</v>
      </c>
      <c r="U22" s="7">
        <v>-0.52066073530376245</v>
      </c>
      <c r="V22" s="8">
        <v>-0.52568743857693245</v>
      </c>
      <c r="W22" s="6">
        <v>-0.53896419526976114</v>
      </c>
      <c r="X22" s="6">
        <v>-0.54096344946569075</v>
      </c>
      <c r="Y22" s="6">
        <v>-0.54912444536915839</v>
      </c>
      <c r="Z22" s="6">
        <v>-0.55082987249165738</v>
      </c>
      <c r="AA22" s="6">
        <v>-0.55378871950622299</v>
      </c>
      <c r="AB22" s="6">
        <v>-0.55314303028447009</v>
      </c>
      <c r="AC22" s="6">
        <v>-0.55447965282780243</v>
      </c>
      <c r="AD22" s="6">
        <v>-0.55681695373225826</v>
      </c>
      <c r="AE22" s="6">
        <v>-0.54477255992688589</v>
      </c>
      <c r="AF22" s="6">
        <v>-0.54403088470241501</v>
      </c>
    </row>
    <row r="23" spans="1:32" ht="18" customHeight="1" x14ac:dyDescent="0.25">
      <c r="A23" s="5" t="s">
        <v>21</v>
      </c>
      <c r="B23" s="6">
        <v>2.3898949047999999E-2</v>
      </c>
      <c r="C23" s="7">
        <v>2.2115747143999998E-2</v>
      </c>
      <c r="D23" s="7">
        <v>2.2838635053199999E-2</v>
      </c>
      <c r="E23" s="7">
        <v>2.2871652372E-2</v>
      </c>
      <c r="F23" s="7">
        <v>2.3025522343899998E-2</v>
      </c>
      <c r="G23" s="7">
        <v>2.3549487551899999E-2</v>
      </c>
      <c r="H23" s="7">
        <v>2.25125219712E-2</v>
      </c>
      <c r="I23" s="7">
        <v>2.8597806973699999E-2</v>
      </c>
      <c r="J23" s="7">
        <v>2.9161143416900001E-2</v>
      </c>
      <c r="K23" s="7">
        <v>3.4239479282600002E-2</v>
      </c>
      <c r="L23" s="7">
        <v>2.9261514170799998E-2</v>
      </c>
      <c r="M23" s="7">
        <v>2.9081907764700002E-2</v>
      </c>
      <c r="N23" s="7">
        <v>3.0563248937700002E-2</v>
      </c>
      <c r="O23" s="7">
        <v>2.74469655506E-2</v>
      </c>
      <c r="P23" s="7">
        <v>2.64059315644E-2</v>
      </c>
      <c r="Q23" s="7">
        <v>2.4919051358299998E-2</v>
      </c>
      <c r="R23" s="7">
        <v>3.23015382029E-2</v>
      </c>
      <c r="S23" s="7">
        <v>3.1378916928199996E-2</v>
      </c>
      <c r="T23" s="7">
        <v>3.5769848891000003E-2</v>
      </c>
      <c r="U23" s="7">
        <v>3.6192206955799999E-2</v>
      </c>
      <c r="V23" s="8">
        <v>3.49972258317E-2</v>
      </c>
      <c r="W23" s="6">
        <v>3.3618489281299999E-2</v>
      </c>
      <c r="X23" s="6">
        <v>3.2857045675400001E-2</v>
      </c>
      <c r="Y23" s="6">
        <v>3.7657365080800004E-2</v>
      </c>
      <c r="Z23" s="6">
        <v>3.5271019197699996E-2</v>
      </c>
      <c r="AA23" s="6">
        <v>3.3158170397400002E-2</v>
      </c>
      <c r="AB23" s="6">
        <v>3.3553521288299998E-2</v>
      </c>
      <c r="AC23" s="6">
        <v>3.4491381673800003E-2</v>
      </c>
      <c r="AD23" s="6">
        <v>3.4274966195599998E-2</v>
      </c>
      <c r="AE23" s="6">
        <v>3.4304684935399996E-2</v>
      </c>
      <c r="AF23" s="6">
        <v>3.4692857748199996E-2</v>
      </c>
    </row>
    <row r="24" spans="1:32" ht="18" customHeight="1" x14ac:dyDescent="0.25">
      <c r="A24" s="5" t="s">
        <v>22</v>
      </c>
      <c r="B24" s="6">
        <v>-3.7966073194999998E-3</v>
      </c>
      <c r="C24" s="7">
        <v>5.2819417379999997E-3</v>
      </c>
      <c r="D24" s="7">
        <v>4.8359524537999994E-3</v>
      </c>
      <c r="E24" s="7">
        <v>4.5428807121000005E-3</v>
      </c>
      <c r="F24" s="7">
        <v>-6.8980378139000004E-3</v>
      </c>
      <c r="G24" s="7">
        <v>-1.16921766437E-2</v>
      </c>
      <c r="H24" s="7">
        <v>-4.4961564719999975E-4</v>
      </c>
      <c r="I24" s="7">
        <v>-2.5759731726000003E-3</v>
      </c>
      <c r="J24" s="7">
        <v>-6.4341324799999989E-4</v>
      </c>
      <c r="K24" s="7">
        <v>-3.7567700866000002E-3</v>
      </c>
      <c r="L24" s="7">
        <v>-8.093717706600001E-3</v>
      </c>
      <c r="M24" s="7">
        <v>-9.0740046529999997E-4</v>
      </c>
      <c r="N24" s="7">
        <v>-5.0980518009000001E-3</v>
      </c>
      <c r="O24" s="7">
        <v>-1.0185319518999999E-2</v>
      </c>
      <c r="P24" s="7">
        <v>-4.2920421765000006E-3</v>
      </c>
      <c r="Q24" s="7">
        <v>1.4764531254000002E-3</v>
      </c>
      <c r="R24" s="7">
        <v>-1.0685550805000001E-2</v>
      </c>
      <c r="S24" s="7">
        <v>-1.0090009608500001E-2</v>
      </c>
      <c r="T24" s="7">
        <v>-1.05921330106E-2</v>
      </c>
      <c r="U24" s="7">
        <v>-1.2141141265899999E-2</v>
      </c>
      <c r="V24" s="8">
        <v>-1.9379315002399998E-2</v>
      </c>
      <c r="W24" s="6">
        <v>-9.3097165865000005E-3</v>
      </c>
      <c r="X24" s="6">
        <v>-4.8758817894000005E-3</v>
      </c>
      <c r="Y24" s="6">
        <v>-5.1918577951999998E-3</v>
      </c>
      <c r="Z24" s="6">
        <v>-4.7079197913E-3</v>
      </c>
      <c r="AA24" s="6">
        <v>-1.26310751316E-2</v>
      </c>
      <c r="AB24" s="6">
        <v>-8.2402520100000008E-3</v>
      </c>
      <c r="AC24" s="6">
        <v>-3.9935207451000003E-3</v>
      </c>
      <c r="AD24" s="6">
        <v>-3.9858727738000003E-3</v>
      </c>
      <c r="AE24" s="6">
        <v>-3.5535294195999999E-3</v>
      </c>
      <c r="AF24" s="6">
        <v>-4.9560710986999998E-3</v>
      </c>
    </row>
    <row r="25" spans="1:32" ht="18" customHeight="1" x14ac:dyDescent="0.25">
      <c r="A25" s="5" t="s">
        <v>23</v>
      </c>
      <c r="B25" s="6">
        <v>-2.4858275092099997E-2</v>
      </c>
      <c r="C25" s="7">
        <v>-2.4857741800399999E-2</v>
      </c>
      <c r="D25" s="7">
        <v>-2.4857208508699997E-2</v>
      </c>
      <c r="E25" s="7">
        <v>-2.48566752169E-2</v>
      </c>
      <c r="F25" s="7">
        <v>-2.4856141925199998E-2</v>
      </c>
      <c r="G25" s="7">
        <v>-2.48556086335E-2</v>
      </c>
      <c r="H25" s="7">
        <v>-2.4855075341799999E-2</v>
      </c>
      <c r="I25" s="7">
        <v>-2.4854542050099997E-2</v>
      </c>
      <c r="J25" s="7">
        <v>-2.4854008758399999E-2</v>
      </c>
      <c r="K25" s="7">
        <v>-2.4853475466599998E-2</v>
      </c>
      <c r="L25" s="7">
        <v>-2.48529421749E-2</v>
      </c>
      <c r="M25" s="7">
        <v>-2.43353542898E-2</v>
      </c>
      <c r="N25" s="7">
        <v>-2.4327117308900002E-2</v>
      </c>
      <c r="O25" s="7">
        <v>-2.4336071065699998E-2</v>
      </c>
      <c r="P25" s="7">
        <v>-2.4345024822399999E-2</v>
      </c>
      <c r="Q25" s="7">
        <v>-2.4353978579099999E-2</v>
      </c>
      <c r="R25" s="7">
        <v>-2.4775814249600001E-2</v>
      </c>
      <c r="S25" s="7">
        <v>-2.4767638353099999E-2</v>
      </c>
      <c r="T25" s="7">
        <v>-2.4762998451099999E-2</v>
      </c>
      <c r="U25" s="7">
        <v>-2.4758358549100003E-2</v>
      </c>
      <c r="V25" s="8">
        <v>-2.47537186471E-2</v>
      </c>
      <c r="W25" s="6">
        <v>-2.3933540258399999E-2</v>
      </c>
      <c r="X25" s="6">
        <v>-2.3838110939400001E-2</v>
      </c>
      <c r="Y25" s="6">
        <v>-2.3799882239200001E-2</v>
      </c>
      <c r="Z25" s="6">
        <v>-2.3761653539199998E-2</v>
      </c>
      <c r="AA25" s="6">
        <v>-2.3723424839200001E-2</v>
      </c>
      <c r="AB25" s="6">
        <v>-2.3685196139000001E-2</v>
      </c>
      <c r="AC25" s="6">
        <v>-2.3646967439000001E-2</v>
      </c>
      <c r="AD25" s="6">
        <v>-2.3608738738900001E-2</v>
      </c>
      <c r="AE25" s="6">
        <v>-2.3570510038800001E-2</v>
      </c>
      <c r="AF25" s="6">
        <v>-2.3532281338800001E-2</v>
      </c>
    </row>
    <row r="26" spans="1:32" ht="18" customHeight="1" x14ac:dyDescent="0.25">
      <c r="A26" s="15" t="s">
        <v>24</v>
      </c>
      <c r="B26" s="16">
        <v>-0.20033523560979993</v>
      </c>
      <c r="C26" s="17">
        <v>-0.19584331554399997</v>
      </c>
      <c r="D26" s="17">
        <v>-0.18398268649259997</v>
      </c>
      <c r="E26" s="17">
        <v>-0.17365720058169992</v>
      </c>
      <c r="F26" s="17">
        <v>-0.16424284196469993</v>
      </c>
      <c r="G26" s="17">
        <v>-0.15515251491889992</v>
      </c>
      <c r="H26" s="17">
        <v>-0.15372263162359992</v>
      </c>
      <c r="I26" s="17">
        <v>-0.14864879787649996</v>
      </c>
      <c r="J26" s="17">
        <v>-0.15119104852599996</v>
      </c>
      <c r="K26" s="17">
        <v>-0.15724143203639995</v>
      </c>
      <c r="L26" s="17">
        <v>-0.2808001828783</v>
      </c>
      <c r="M26" s="17">
        <v>-0.28353720674160005</v>
      </c>
      <c r="N26" s="17">
        <v>-0.27900248289390001</v>
      </c>
      <c r="O26" s="17">
        <v>-0.2741022872440001</v>
      </c>
      <c r="P26" s="17">
        <v>-0.27179466587970003</v>
      </c>
      <c r="Q26" s="17">
        <v>-0.26765616071020004</v>
      </c>
      <c r="R26" s="17">
        <v>-0.26532468204230003</v>
      </c>
      <c r="S26" s="17">
        <v>-0.26296464587910007</v>
      </c>
      <c r="T26" s="17">
        <v>-0.27020454248710007</v>
      </c>
      <c r="U26" s="17">
        <v>-0.27213957816030004</v>
      </c>
      <c r="V26" s="18">
        <v>-0.17102458906949997</v>
      </c>
      <c r="W26" s="18">
        <v>-0.17066331398959994</v>
      </c>
      <c r="X26" s="18">
        <v>-0.17786552622549995</v>
      </c>
      <c r="Y26" s="18">
        <v>-0.16849752995069994</v>
      </c>
      <c r="Z26" s="18">
        <v>-0.16618505258429994</v>
      </c>
      <c r="AA26" s="18">
        <v>-0.16151571332199993</v>
      </c>
      <c r="AB26" s="18">
        <v>-0.1550560807289999</v>
      </c>
      <c r="AC26" s="18">
        <v>-0.16714096298299996</v>
      </c>
      <c r="AD26" s="18">
        <v>-0.16497475040109993</v>
      </c>
      <c r="AE26" s="18">
        <v>-0.16308224047889996</v>
      </c>
      <c r="AF26" s="18">
        <v>-0.14528018301830001</v>
      </c>
    </row>
    <row r="27" spans="1:32" ht="35.1" customHeight="1" x14ac:dyDescent="0.25">
      <c r="A27" s="3" t="s">
        <v>25</v>
      </c>
      <c r="B27" s="9">
        <f>B4+B8+B9+B10+B14+B17+B18</f>
        <v>12.368147787575243</v>
      </c>
      <c r="C27" s="10">
        <f t="shared" ref="C27:AF27" si="5">C4+C8+C9+C10+C14+C17+C18</f>
        <v>13.449193307273774</v>
      </c>
      <c r="D27" s="10">
        <f t="shared" si="5"/>
        <v>15.079056805332584</v>
      </c>
      <c r="E27" s="10">
        <f t="shared" si="5"/>
        <v>13.10191936306251</v>
      </c>
      <c r="F27" s="10">
        <f t="shared" si="5"/>
        <v>14.750649764349912</v>
      </c>
      <c r="G27" s="10">
        <f t="shared" si="5"/>
        <v>14.023253416394944</v>
      </c>
      <c r="H27" s="10">
        <f t="shared" si="5"/>
        <v>14.046162375283121</v>
      </c>
      <c r="I27" s="10">
        <f t="shared" si="5"/>
        <v>13.909561072022038</v>
      </c>
      <c r="J27" s="10">
        <f t="shared" si="5"/>
        <v>14.864290067465287</v>
      </c>
      <c r="K27" s="10">
        <f t="shared" si="5"/>
        <v>14.592666587363246</v>
      </c>
      <c r="L27" s="10">
        <f t="shared" si="5"/>
        <v>13.882177698051898</v>
      </c>
      <c r="M27" s="10">
        <f t="shared" si="5"/>
        <v>13.651769184007598</v>
      </c>
      <c r="N27" s="10">
        <f t="shared" si="5"/>
        <v>13.638973480343051</v>
      </c>
      <c r="O27" s="10">
        <f t="shared" si="5"/>
        <v>14.336557005286402</v>
      </c>
      <c r="P27" s="10">
        <f t="shared" si="5"/>
        <v>14.256299220143175</v>
      </c>
      <c r="Q27" s="10">
        <f t="shared" si="5"/>
        <v>13.969448282321865</v>
      </c>
      <c r="R27" s="10">
        <f t="shared" si="5"/>
        <v>12.968110826175725</v>
      </c>
      <c r="S27" s="10">
        <f t="shared" si="5"/>
        <v>13.36587623157703</v>
      </c>
      <c r="T27" s="10">
        <f t="shared" si="5"/>
        <v>12.846915232056102</v>
      </c>
      <c r="U27" s="10">
        <f t="shared" si="5"/>
        <v>13.383227195027533</v>
      </c>
      <c r="V27" s="19">
        <f t="shared" si="5"/>
        <v>12.501178701750035</v>
      </c>
      <c r="W27" s="19">
        <f t="shared" si="5"/>
        <v>11.611900793656861</v>
      </c>
      <c r="X27" s="9">
        <f t="shared" si="5"/>
        <v>11.152352078594051</v>
      </c>
      <c r="Y27" s="9">
        <f t="shared" si="5"/>
        <v>11.494888864657105</v>
      </c>
      <c r="Z27" s="9">
        <f t="shared" si="5"/>
        <v>11.681842884935373</v>
      </c>
      <c r="AA27" s="9">
        <f t="shared" si="5"/>
        <v>11.55730669379218</v>
      </c>
      <c r="AB27" s="9">
        <f t="shared" si="5"/>
        <v>10.591430430832361</v>
      </c>
      <c r="AC27" s="9">
        <f t="shared" si="5"/>
        <v>10.560944955831234</v>
      </c>
      <c r="AD27" s="9">
        <f t="shared" si="5"/>
        <v>11.289617633654354</v>
      </c>
      <c r="AE27" s="9">
        <f t="shared" si="5"/>
        <v>10.573351105931113</v>
      </c>
      <c r="AF27" s="9">
        <f t="shared" si="5"/>
        <v>9.9187320822511342</v>
      </c>
    </row>
    <row r="28" spans="1:32" ht="35.1" customHeight="1" x14ac:dyDescent="0.25">
      <c r="A28" s="3" t="s">
        <v>26</v>
      </c>
      <c r="B28" s="9">
        <f>B27+B21</f>
        <v>11.558114729880398</v>
      </c>
      <c r="C28" s="10">
        <f>C27+C21</f>
        <v>12.65192221234226</v>
      </c>
      <c r="D28" s="10">
        <f>D27+D21</f>
        <v>14.292570176117026</v>
      </c>
      <c r="E28" s="10">
        <f t="shared" ref="E28:U28" si="6">E27+E21</f>
        <v>12.326631313236684</v>
      </c>
      <c r="F28" s="10">
        <f t="shared" si="6"/>
        <v>14.018564225967799</v>
      </c>
      <c r="G28" s="10">
        <f t="shared" si="6"/>
        <v>13.293667202162254</v>
      </c>
      <c r="H28" s="10">
        <f t="shared" si="6"/>
        <v>13.328277543532598</v>
      </c>
      <c r="I28" s="10">
        <f t="shared" si="6"/>
        <v>13.200685376131997</v>
      </c>
      <c r="J28" s="10">
        <f t="shared" si="6"/>
        <v>14.155784932116877</v>
      </c>
      <c r="K28" s="10">
        <f t="shared" si="6"/>
        <v>13.87977388708191</v>
      </c>
      <c r="L28" s="10">
        <f t="shared" si="6"/>
        <v>13.03692289410554</v>
      </c>
      <c r="M28" s="10">
        <f t="shared" si="6"/>
        <v>12.825317141789613</v>
      </c>
      <c r="N28" s="10">
        <f t="shared" si="6"/>
        <v>12.814025394199467</v>
      </c>
      <c r="O28" s="10">
        <f t="shared" si="6"/>
        <v>13.507421213946127</v>
      </c>
      <c r="P28" s="10">
        <f t="shared" si="6"/>
        <v>13.434247548190056</v>
      </c>
      <c r="Q28" s="10">
        <f t="shared" si="6"/>
        <v>13.155803513585212</v>
      </c>
      <c r="R28" s="10">
        <f t="shared" si="6"/>
        <v>12.145415869564133</v>
      </c>
      <c r="S28" s="10">
        <f t="shared" si="6"/>
        <v>12.559608655415307</v>
      </c>
      <c r="T28" s="10">
        <f>T27+T21</f>
        <v>12.058184617402478</v>
      </c>
      <c r="U28" s="10">
        <f t="shared" si="6"/>
        <v>12.589719588704272</v>
      </c>
      <c r="V28" s="11">
        <f>V4+V8+V9+V10+V14+V17+V18+V21</f>
        <v>11.795330866285802</v>
      </c>
      <c r="W28" s="11">
        <f>W27+W21</f>
        <v>10.902648516833899</v>
      </c>
      <c r="X28" s="11">
        <f>X4+X8+X9+X10+X14+X17+X18+X21</f>
        <v>10.43766615584946</v>
      </c>
      <c r="Y28" s="11">
        <f>Y27+Y21</f>
        <v>10.785932514383646</v>
      </c>
      <c r="Z28" s="11">
        <f t="shared" ref="Z28:AF28" si="7">Z4+Z8+Z9+Z10+Z14+Z17+Z18+Z21</f>
        <v>10.971629405726615</v>
      </c>
      <c r="AA28" s="11">
        <f t="shared" si="7"/>
        <v>10.838805931390556</v>
      </c>
      <c r="AB28" s="19">
        <f t="shared" si="7"/>
        <v>9.8848593929581909</v>
      </c>
      <c r="AC28" s="19">
        <f t="shared" si="7"/>
        <v>9.8461752335101309</v>
      </c>
      <c r="AD28" s="19">
        <f t="shared" si="7"/>
        <v>10.574506284203895</v>
      </c>
      <c r="AE28" s="19">
        <f t="shared" si="7"/>
        <v>9.8726769510023278</v>
      </c>
      <c r="AF28" s="19">
        <f t="shared" si="7"/>
        <v>9.2356255198411183</v>
      </c>
    </row>
    <row r="29" spans="1:32" ht="15" customHeight="1" x14ac:dyDescent="0.25">
      <c r="A29" s="28" t="s">
        <v>28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32" ht="15" customHeight="1" x14ac:dyDescent="0.25"/>
  </sheetData>
  <sheetProtection algorithmName="SHA-512" hashValue="ovRcC9Htp21rCTsyMn0bV5FBJUvZEuJeGA9LCngboNLF/JwrX/9589shFDJpvjw62BHE2GW3Q/JVGza9haIzeA==" saltValue="6CBbiC8K+Hj75rZzB7j8QA==" spinCount="100000" sheet="1" formatColumns="0"/>
  <mergeCells count="3">
    <mergeCell ref="A1:AF1"/>
    <mergeCell ref="A2:AF2"/>
    <mergeCell ref="A29:V29"/>
  </mergeCells>
  <pageMargins left="0.25" right="0.25" top="0.75" bottom="0.75" header="0.3" footer="0.3"/>
  <pageSetup scale="25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67e46dd6-61de-430e-9910-6f2c4c72203d" xsi:nil="true"/>
    <Date_x002f_Time xmlns="67e46dd6-61de-430e-9910-6f2c4c72203d" xsi:nil="true"/>
    <lcf76f155ced4ddcb4097134ff3c332f xmlns="67e46dd6-61de-430e-9910-6f2c4c72203d">
      <Terms xmlns="http://schemas.microsoft.com/office/infopath/2007/PartnerControls"/>
    </lcf76f155ced4ddcb4097134ff3c332f>
    <TaxCatchAll xmlns="32b05061-78f1-4137-b883-781539654ad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032180F2844148A16CDEB3D204C2CE" ma:contentTypeVersion="17" ma:contentTypeDescription="Create a new document." ma:contentTypeScope="" ma:versionID="2dd2bd21348f35a876afc19890a77e3f">
  <xsd:schema xmlns:xsd="http://www.w3.org/2001/XMLSchema" xmlns:xs="http://www.w3.org/2001/XMLSchema" xmlns:p="http://schemas.microsoft.com/office/2006/metadata/properties" xmlns:ns2="67e46dd6-61de-430e-9910-6f2c4c72203d" xmlns:ns3="32b05061-78f1-4137-b883-781539654ad7" targetNamespace="http://schemas.microsoft.com/office/2006/metadata/properties" ma:root="true" ma:fieldsID="d189202a7ced146599096d1a2aadc45d" ns2:_="" ns3:_="">
    <xsd:import namespace="67e46dd6-61de-430e-9910-6f2c4c72203d"/>
    <xsd:import namespace="32b05061-78f1-4137-b883-781539654a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Date_x002f_Tim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46dd6-61de-430e-9910-6f2c4c7220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Date_x002f_Time" ma:index="18" nillable="true" ma:displayName="Date/Time" ma:format="DateTime" ma:internalName="Date_x002f_Time">
      <xsd:simpleType>
        <xsd:restriction base="dms:DateTime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91372f1-af24-4813-95c0-48b2648473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3" nillable="true" ma:displayName="Notes" ma:format="Dropdown" ma:internalName="Notes">
      <xsd:simpleType>
        <xsd:restriction base="dms:Text">
          <xsd:maxLength value="255"/>
        </xsd:restriction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b05061-78f1-4137-b883-781539654ad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496eff4-4913-444e-9668-b400473e6d79}" ma:internalName="TaxCatchAll" ma:showField="CatchAllData" ma:web="32b05061-78f1-4137-b883-781539654a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2AFB9F-3E6D-49F5-92D0-FED5D8CC5F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9922CC-1588-4BBD-BDC6-2A611727CF31}">
  <ds:schemaRefs>
    <ds:schemaRef ds:uri="http://schemas.microsoft.com/office/2006/metadata/properties"/>
    <ds:schemaRef ds:uri="http://schemas.microsoft.com/office/infopath/2007/PartnerControls"/>
    <ds:schemaRef ds:uri="67e46dd6-61de-430e-9910-6f2c4c72203d"/>
    <ds:schemaRef ds:uri="32b05061-78f1-4137-b883-781539654ad7"/>
  </ds:schemaRefs>
</ds:datastoreItem>
</file>

<file path=customXml/itemProps3.xml><?xml version="1.0" encoding="utf-8"?>
<ds:datastoreItem xmlns:ds="http://schemas.openxmlformats.org/officeDocument/2006/customXml" ds:itemID="{EEBD0813-CEE5-470B-AA3E-22DD050512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e46dd6-61de-430e-9910-6f2c4c72203d"/>
    <ds:schemaRef ds:uri="32b05061-78f1-4137-b883-781539654a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1990-2020 GHG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Poccia, Joseph (DEM)</dc:creator>
  <cp:lastModifiedBy>Poccia, Joseph (DEM)</cp:lastModifiedBy>
  <dcterms:created xsi:type="dcterms:W3CDTF">2023-09-25T14:29:53Z</dcterms:created>
  <dcterms:modified xsi:type="dcterms:W3CDTF">2023-10-18T14:01:25Z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0x01010052032180F2844148A16CDEB3D204C2CE</vt:lpwstr>
  </property>
  <property fmtid="{D5CDD505-2E9C-101B-9397-08002B2CF9AE}" pid="3" name="MediaServiceImageTags">
    <vt:lpwstr/>
  </property>
</Properties>
</file>